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D盘\学生交流系统化建设\项目指南\樱花计划\电气通信大学\申请推荐\校内通知\"/>
    </mc:Choice>
  </mc:AlternateContent>
  <bookViews>
    <workbookView xWindow="0" yWindow="0" windowWidth="24720" windowHeight="13050" activeTab="1"/>
  </bookViews>
  <sheets>
    <sheet name="ビザ申請者リスト 書き方" sheetId="1" r:id="rId1"/>
    <sheet name="ビザ申請者リスト" sheetId="3" r:id="rId2"/>
  </sheets>
  <definedNames>
    <definedName name="Bangladesh" localSheetId="1">ビザ申請者リスト!$BB$18</definedName>
    <definedName name="Bangladesh" localSheetId="0">'ビザ申請者リスト 書き方'!#REF!</definedName>
    <definedName name="Bangladesh">#REF!</definedName>
    <definedName name="Brunei_Darussalam" localSheetId="1">ビザ申請者リスト!$BC$18</definedName>
    <definedName name="Brunei_Darussalam">#REF!</definedName>
    <definedName name="BruneiDarussalam" localSheetId="1">ビザ申請者リスト!$BC$18</definedName>
    <definedName name="BruneiDarussalam" localSheetId="0">'ビザ申請者リスト 書き方'!#REF!</definedName>
    <definedName name="BruneiDarussalam">#REF!</definedName>
    <definedName name="Cambodia" localSheetId="1">ビザ申請者リスト!$BD$18</definedName>
    <definedName name="Cambodia" localSheetId="0">'ビザ申請者リスト 書き方'!#REF!</definedName>
    <definedName name="Cambodia">#REF!</definedName>
    <definedName name="China" localSheetId="1">ビザ申請者リスト!$BE$18:$BE$25</definedName>
    <definedName name="China" localSheetId="0">'ビザ申請者リスト 書き方'!#REF!</definedName>
    <definedName name="China">#REF!</definedName>
    <definedName name="Fiji" localSheetId="1">ビザ申請者リスト!$BF$18</definedName>
    <definedName name="Fiji" localSheetId="0">'ビザ申請者リスト 書き方'!#REF!</definedName>
    <definedName name="Fiji">#REF!</definedName>
    <definedName name="India" localSheetId="1">ビザ申請者リスト!$BG$18:$BG$22</definedName>
    <definedName name="India" localSheetId="0">'ビザ申請者リスト 書き方'!#REF!</definedName>
    <definedName name="India">#REF!</definedName>
    <definedName name="Indonesia" localSheetId="1">ビザ申請者リスト!$BH$18:$BH$22</definedName>
    <definedName name="Indonesia" localSheetId="0">'ビザ申請者リスト 書き方'!#REF!</definedName>
    <definedName name="Indonesia">#REF!</definedName>
    <definedName name="Kazakhstan" localSheetId="1">ビザ申請者リスト!$BI$18</definedName>
    <definedName name="Kazakhstan" localSheetId="0">'ビザ申請者リスト 書き方'!#REF!</definedName>
    <definedName name="Kazakhstan">#REF!</definedName>
    <definedName name="Korea" localSheetId="1">ビザ申請者リスト!#REF!</definedName>
    <definedName name="Korea" localSheetId="0">'ビザ申請者リスト 書き方'!#REF!</definedName>
    <definedName name="Korea">#REF!</definedName>
    <definedName name="Kyrgyzstan" localSheetId="1">ビザ申請者リスト!$BJ$18</definedName>
    <definedName name="Kyrgyzstan" localSheetId="0">'ビザ申請者リスト 書き方'!#REF!</definedName>
    <definedName name="Kyrgyzstan">#REF!</definedName>
    <definedName name="Laos" localSheetId="1">ビザ申請者リスト!$BK$18</definedName>
    <definedName name="Laos" localSheetId="0">'ビザ申請者リスト 書き方'!#REF!</definedName>
    <definedName name="Laos">#REF!</definedName>
    <definedName name="Malaysia" localSheetId="1">ビザ申請者リスト!$BL$18:$BL$20</definedName>
    <definedName name="Malaysia" localSheetId="0">'ビザ申請者リスト 書き方'!#REF!</definedName>
    <definedName name="Malaysia">#REF!</definedName>
    <definedName name="Marshal_lIslands" localSheetId="1">ビザ申請者リスト!$BM$18</definedName>
    <definedName name="Marshal_lIslands">#REF!</definedName>
    <definedName name="MarshallIslands" localSheetId="1">ビザ申請者リスト!$BM$18</definedName>
    <definedName name="MarshallIslands" localSheetId="0">'ビザ申請者リスト 書き方'!#REF!</definedName>
    <definedName name="MarshallIslands">#REF!</definedName>
    <definedName name="Micronesia" localSheetId="1">ビザ申請者リスト!$BN$18</definedName>
    <definedName name="Micronesia" localSheetId="0">'ビザ申請者リスト 書き方'!#REF!</definedName>
    <definedName name="Micronesia">#REF!</definedName>
    <definedName name="Mongolia" localSheetId="1">ビザ申請者リスト!$BO$18</definedName>
    <definedName name="Mongolia" localSheetId="0">'ビザ申請者リスト 書き方'!#REF!</definedName>
    <definedName name="Mongolia">#REF!</definedName>
    <definedName name="Myanmar" localSheetId="1">ビザ申請者リスト!$BP$18</definedName>
    <definedName name="Myanmar" localSheetId="0">'ビザ申請者リスト 書き方'!#REF!</definedName>
    <definedName name="Myanmar">#REF!</definedName>
    <definedName name="Nepal" localSheetId="1">ビザ申請者リスト!$BQ$18</definedName>
    <definedName name="Nepal" localSheetId="0">'ビザ申請者リスト 書き方'!#REF!</definedName>
    <definedName name="Nepal">#REF!</definedName>
    <definedName name="New_Zealand" localSheetId="1">ビザ申請者リスト!$BR$18</definedName>
    <definedName name="New_Zealand">#REF!</definedName>
    <definedName name="NEWZEALAND" localSheetId="1">ビザ申請者リスト!$BR$18</definedName>
    <definedName name="NEWZEALAND" localSheetId="0">'ビザ申請者リスト 書き方'!#REF!</definedName>
    <definedName name="NEWZEALAND">#REF!</definedName>
    <definedName name="Pakistan" localSheetId="1">ビザ申請者リスト!$BS$18:$BS$19</definedName>
    <definedName name="Pakistan" localSheetId="0">'ビザ申請者リスト 書き方'!#REF!</definedName>
    <definedName name="Pakistan">#REF!</definedName>
    <definedName name="Palau" localSheetId="1">ビザ申請者リスト!$BT$18</definedName>
    <definedName name="Palau" localSheetId="0">'ビザ申請者リスト 書き方'!#REF!</definedName>
    <definedName name="Palau">#REF!</definedName>
    <definedName name="Papua_New_Guinea" localSheetId="1">ビザ申請者リスト!$BU$18</definedName>
    <definedName name="Papua_New_Guinea">#REF!</definedName>
    <definedName name="PapuaNewGuinea" localSheetId="1">ビザ申請者リスト!$BU$18</definedName>
    <definedName name="PapuaNewGuinea" localSheetId="0">'ビザ申請者リスト 書き方'!#REF!</definedName>
    <definedName name="PapuaNewGuinea">#REF!</definedName>
    <definedName name="Philippines" localSheetId="1">ビザ申請者リスト!$BV$18:$BV$20</definedName>
    <definedName name="Philippines" localSheetId="0">'ビザ申請者リスト 書き方'!#REF!</definedName>
    <definedName name="Philippines">#REF!</definedName>
    <definedName name="_xlnm.Print_Area" localSheetId="1">ビザ申請者リスト!$A$1:$T$40</definedName>
    <definedName name="_xlnm.Print_Area" localSheetId="0">'ビザ申請者リスト 書き方'!$A$1:$AB$44</definedName>
    <definedName name="Samoa" localSheetId="1">ビザ申請者リスト!#REF!</definedName>
    <definedName name="Samoa" localSheetId="0">'ビザ申請者リスト 書き方'!#REF!</definedName>
    <definedName name="Samoa">#REF!</definedName>
    <definedName name="Singapore" localSheetId="1">ビザ申請者リスト!$BW$18</definedName>
    <definedName name="Singapore" localSheetId="0">'ビザ申請者リスト 書き方'!#REF!</definedName>
    <definedName name="Singapore">#REF!</definedName>
    <definedName name="Solomon_Islands" localSheetId="1">ビザ申請者リスト!$BX$18</definedName>
    <definedName name="Solomon_Islands">#REF!</definedName>
    <definedName name="SolomonIslands" localSheetId="1">ビザ申請者リスト!$BX$18</definedName>
    <definedName name="SolomonIslands" localSheetId="0">'ビザ申請者リスト 書き方'!#REF!</definedName>
    <definedName name="SolomonIslands">#REF!</definedName>
    <definedName name="Sri_Lanka" localSheetId="1">ビザ申請者リスト!$BY$18</definedName>
    <definedName name="Sri_Lanka">#REF!</definedName>
    <definedName name="SriLanka" localSheetId="1">ビザ申請者リスト!$BY$18</definedName>
    <definedName name="SriLanka" localSheetId="0">'ビザ申請者リスト 書き方'!#REF!</definedName>
    <definedName name="SriLanka">#REF!</definedName>
    <definedName name="Taiwan" localSheetId="1">ビザ申請者リスト!#REF!</definedName>
    <definedName name="Taiwan" localSheetId="0">'ビザ申請者リスト 書き方'!#REF!</definedName>
    <definedName name="Taiwan">#REF!</definedName>
    <definedName name="Tajikistan" localSheetId="1">ビザ申請者リスト!$BZ$18</definedName>
    <definedName name="Tajikistan" localSheetId="0">'ビザ申請者リスト 書き方'!#REF!</definedName>
    <definedName name="Tajikistan">#REF!</definedName>
    <definedName name="Thailand" localSheetId="1">ビザ申請者リスト!$CA$18:$CA$19</definedName>
    <definedName name="Thailand" localSheetId="0">'ビザ申請者リスト 書き方'!#REF!</definedName>
    <definedName name="Thailand">#REF!</definedName>
    <definedName name="Timor_Leste" localSheetId="1">ビザ申請者リスト!$CB$18</definedName>
    <definedName name="Timor_Leste">#REF!</definedName>
    <definedName name="TimorLeste" localSheetId="1">ビザ申請者リスト!$CB$18</definedName>
    <definedName name="TimorLeste" localSheetId="0">'ビザ申請者リスト 書き方'!#REF!</definedName>
    <definedName name="TimorLeste">#REF!</definedName>
    <definedName name="Tonga" localSheetId="1">ビザ申請者リスト!$CC$18</definedName>
    <definedName name="Tonga" localSheetId="0">'ビザ申請者リスト 書き方'!#REF!</definedName>
    <definedName name="Tonga">#REF!</definedName>
    <definedName name="Turkmenistan" localSheetId="1">ビザ申請者リスト!$CD$18</definedName>
    <definedName name="Turkmenistan" localSheetId="0">'ビザ申請者リスト 書き方'!#REF!</definedName>
    <definedName name="Turkmenistan">#REF!</definedName>
    <definedName name="Uzbekistan" localSheetId="1">ビザ申請者リスト!$CE$18</definedName>
    <definedName name="Uzbekistan" localSheetId="0">'ビザ申請者リスト 書き方'!#REF!</definedName>
    <definedName name="Uzbekistan">#REF!</definedName>
    <definedName name="Vietnam" localSheetId="1">ビザ申請者リスト!$CF$18:$CF$19</definedName>
    <definedName name="VietNam" localSheetId="0">'ビザ申請者リスト 書き方'!#REF!</definedName>
    <definedName name="VietNam">#REF!</definedName>
  </definedNames>
  <calcPr calcId="152511"/>
</workbook>
</file>

<file path=xl/calcChain.xml><?xml version="1.0" encoding="utf-8"?>
<calcChain xmlns="http://schemas.openxmlformats.org/spreadsheetml/2006/main">
  <c r="AS35" i="3" l="1"/>
  <c r="AQ35" i="3"/>
  <c r="AR35" i="3" s="1"/>
  <c r="AP35" i="3"/>
  <c r="AN35" i="3"/>
  <c r="AM35" i="3"/>
  <c r="AL35" i="3"/>
  <c r="AT35" i="3"/>
  <c r="AK35" i="3"/>
  <c r="AJ35" i="3"/>
  <c r="AI35" i="3"/>
  <c r="AH35" i="3"/>
  <c r="AG35" i="3"/>
  <c r="AF35" i="3"/>
  <c r="AS34" i="3"/>
  <c r="AQ34" i="3"/>
  <c r="AJ34" i="3" s="1"/>
  <c r="AP34" i="3"/>
  <c r="AN34" i="3"/>
  <c r="AM34" i="3"/>
  <c r="AL34" i="3"/>
  <c r="AT34" i="3" s="1"/>
  <c r="AK34" i="3"/>
  <c r="AI34" i="3"/>
  <c r="AH34" i="3"/>
  <c r="AG34" i="3"/>
  <c r="AF34" i="3"/>
  <c r="AD34" i="3"/>
  <c r="AS33" i="3"/>
  <c r="AQ33" i="3"/>
  <c r="AR33" i="3" s="1"/>
  <c r="AP33" i="3"/>
  <c r="AN33" i="3"/>
  <c r="AM33" i="3"/>
  <c r="AL33" i="3"/>
  <c r="AT33" i="3" s="1"/>
  <c r="AK33" i="3"/>
  <c r="AI33" i="3"/>
  <c r="AH33" i="3"/>
  <c r="AG33" i="3"/>
  <c r="AF33" i="3"/>
  <c r="AS32" i="3"/>
  <c r="AR32" i="3"/>
  <c r="AQ32" i="3"/>
  <c r="AD32" i="3" s="1"/>
  <c r="AP32" i="3"/>
  <c r="AN32" i="3"/>
  <c r="AM32" i="3"/>
  <c r="AL32" i="3"/>
  <c r="AT32" i="3" s="1"/>
  <c r="AK32" i="3"/>
  <c r="AJ32" i="3"/>
  <c r="AI32" i="3"/>
  <c r="AH32" i="3"/>
  <c r="AG32" i="3"/>
  <c r="AF32" i="3"/>
  <c r="AS31" i="3"/>
  <c r="AQ31" i="3"/>
  <c r="AR31" i="3" s="1"/>
  <c r="AP31" i="3"/>
  <c r="AN31" i="3"/>
  <c r="AM31" i="3"/>
  <c r="AL31" i="3"/>
  <c r="AK31" i="3"/>
  <c r="AT31" i="3"/>
  <c r="AJ31" i="3"/>
  <c r="AI31" i="3"/>
  <c r="AH31" i="3"/>
  <c r="AG31" i="3"/>
  <c r="AF31" i="3"/>
  <c r="AS30" i="3"/>
  <c r="AQ30" i="3"/>
  <c r="AJ30" i="3" s="1"/>
  <c r="AP30" i="3"/>
  <c r="AN30" i="3"/>
  <c r="AM30" i="3"/>
  <c r="AL30" i="3"/>
  <c r="AK30" i="3"/>
  <c r="AT30" i="3" s="1"/>
  <c r="AI30" i="3"/>
  <c r="AH30" i="3"/>
  <c r="AG30" i="3"/>
  <c r="AF30" i="3"/>
  <c r="AD30" i="3"/>
  <c r="AS29" i="3"/>
  <c r="AQ29" i="3"/>
  <c r="AR29" i="3" s="1"/>
  <c r="AP29" i="3"/>
  <c r="AN29" i="3"/>
  <c r="AM29" i="3"/>
  <c r="AL29" i="3"/>
  <c r="AT29" i="3"/>
  <c r="AK29" i="3"/>
  <c r="AI29" i="3"/>
  <c r="AH29" i="3"/>
  <c r="AG29" i="3"/>
  <c r="AF29" i="3"/>
  <c r="AS28" i="3"/>
  <c r="AR28" i="3"/>
  <c r="AQ28" i="3"/>
  <c r="AP28" i="3"/>
  <c r="AN28" i="3"/>
  <c r="AM28" i="3"/>
  <c r="AL28" i="3"/>
  <c r="AT28" i="3"/>
  <c r="AK28" i="3"/>
  <c r="AJ28" i="3"/>
  <c r="AI28" i="3"/>
  <c r="AH28" i="3"/>
  <c r="AG28" i="3"/>
  <c r="AF28" i="3"/>
  <c r="AD28" i="3"/>
  <c r="AS27" i="3"/>
  <c r="AQ27" i="3"/>
  <c r="AR27" i="3"/>
  <c r="AP27" i="3"/>
  <c r="AN27" i="3"/>
  <c r="AM27" i="3"/>
  <c r="AL27" i="3"/>
  <c r="AT27" i="3" s="1"/>
  <c r="AK27" i="3"/>
  <c r="AJ27" i="3"/>
  <c r="AI27" i="3"/>
  <c r="AH27" i="3"/>
  <c r="AG27" i="3"/>
  <c r="AF27" i="3"/>
  <c r="AD27" i="3"/>
  <c r="AS26" i="3"/>
  <c r="AQ26" i="3"/>
  <c r="AJ26" i="3" s="1"/>
  <c r="AP26" i="3"/>
  <c r="AN26" i="3"/>
  <c r="AM26" i="3"/>
  <c r="AL26" i="3"/>
  <c r="AT26" i="3" s="1"/>
  <c r="AK26" i="3"/>
  <c r="AI26" i="3"/>
  <c r="AH26" i="3"/>
  <c r="AG26" i="3"/>
  <c r="AF26" i="3"/>
  <c r="AD26" i="3"/>
  <c r="AS25" i="3"/>
  <c r="AQ25" i="3"/>
  <c r="AR25" i="3" s="1"/>
  <c r="AP25" i="3"/>
  <c r="AN25" i="3"/>
  <c r="AM25" i="3"/>
  <c r="AL25" i="3"/>
  <c r="AT25" i="3" s="1"/>
  <c r="AK25" i="3"/>
  <c r="AI25" i="3"/>
  <c r="AH25" i="3"/>
  <c r="AG25" i="3"/>
  <c r="AF25" i="3"/>
  <c r="AS24" i="3"/>
  <c r="AQ24" i="3"/>
  <c r="AR24" i="3" s="1"/>
  <c r="AP24" i="3"/>
  <c r="AN24" i="3"/>
  <c r="AM24" i="3"/>
  <c r="AL24" i="3"/>
  <c r="AT24" i="3" s="1"/>
  <c r="AK24" i="3"/>
  <c r="AI24" i="3"/>
  <c r="AH24" i="3"/>
  <c r="AG24" i="3"/>
  <c r="AF24" i="3"/>
  <c r="AS23" i="3"/>
  <c r="AQ23" i="3"/>
  <c r="AR23" i="3" s="1"/>
  <c r="AP23" i="3"/>
  <c r="AN23" i="3"/>
  <c r="AM23" i="3"/>
  <c r="AL23" i="3"/>
  <c r="AT23" i="3" s="1"/>
  <c r="AK23" i="3"/>
  <c r="AJ23" i="3"/>
  <c r="AI23" i="3"/>
  <c r="AH23" i="3"/>
  <c r="AG23" i="3"/>
  <c r="AF23" i="3"/>
  <c r="AS22" i="3"/>
  <c r="AQ22" i="3"/>
  <c r="AJ22" i="3" s="1"/>
  <c r="AP22" i="3"/>
  <c r="AN22" i="3"/>
  <c r="AM22" i="3"/>
  <c r="AL22" i="3"/>
  <c r="AK22" i="3"/>
  <c r="AT22" i="3"/>
  <c r="AI22" i="3"/>
  <c r="AH22" i="3"/>
  <c r="AG22" i="3"/>
  <c r="AF22" i="3"/>
  <c r="AD22" i="3"/>
  <c r="AS21" i="3"/>
  <c r="AQ21" i="3"/>
  <c r="AR21" i="3" s="1"/>
  <c r="AP21" i="3"/>
  <c r="AN21" i="3"/>
  <c r="AM21" i="3"/>
  <c r="AL21" i="3"/>
  <c r="AT21" i="3" s="1"/>
  <c r="AK21" i="3"/>
  <c r="AI21" i="3"/>
  <c r="AH21" i="3"/>
  <c r="AG21" i="3"/>
  <c r="AF21" i="3"/>
  <c r="AS20" i="3"/>
  <c r="AR20" i="3"/>
  <c r="AQ20" i="3"/>
  <c r="AD20" i="3" s="1"/>
  <c r="AP20" i="3"/>
  <c r="AN20" i="3"/>
  <c r="AM20" i="3"/>
  <c r="AL20" i="3"/>
  <c r="AT20" i="3" s="1"/>
  <c r="AK20" i="3"/>
  <c r="AJ20" i="3"/>
  <c r="AI20" i="3"/>
  <c r="AH20" i="3"/>
  <c r="AG20" i="3"/>
  <c r="AF20" i="3"/>
  <c r="AS19" i="3"/>
  <c r="AR19" i="3"/>
  <c r="AQ19" i="3"/>
  <c r="AP19" i="3"/>
  <c r="AN19" i="3"/>
  <c r="AM19" i="3"/>
  <c r="AL19" i="3"/>
  <c r="AK19" i="3"/>
  <c r="AT19" i="3"/>
  <c r="AJ19" i="3"/>
  <c r="AI19" i="3"/>
  <c r="AH19" i="3"/>
  <c r="AG19" i="3"/>
  <c r="AF19" i="3"/>
  <c r="AD19" i="3"/>
  <c r="AS18" i="3"/>
  <c r="AQ18" i="3"/>
  <c r="AJ18" i="3" s="1"/>
  <c r="AP18" i="3"/>
  <c r="AN18" i="3"/>
  <c r="AM18" i="3"/>
  <c r="AL18" i="3"/>
  <c r="AK18" i="3"/>
  <c r="AT18" i="3" s="1"/>
  <c r="AI18" i="3"/>
  <c r="AH18" i="3"/>
  <c r="AG18" i="3"/>
  <c r="AF18" i="3"/>
  <c r="AD18" i="3"/>
  <c r="AS17" i="3"/>
  <c r="AQ17" i="3"/>
  <c r="AR17" i="3" s="1"/>
  <c r="AP17" i="3"/>
  <c r="AN17" i="3"/>
  <c r="AM17" i="3"/>
  <c r="AL17" i="3"/>
  <c r="AT17" i="3"/>
  <c r="AK17" i="3"/>
  <c r="AI17" i="3"/>
  <c r="AH17" i="3"/>
  <c r="AG17" i="3"/>
  <c r="AF17" i="3"/>
  <c r="AS16" i="3"/>
  <c r="AR16" i="3"/>
  <c r="AQ16" i="3"/>
  <c r="AD16" i="3" s="1"/>
  <c r="AP16" i="3"/>
  <c r="AN16" i="3"/>
  <c r="AM16" i="3"/>
  <c r="AL16" i="3"/>
  <c r="AT16" i="3" s="1"/>
  <c r="AK16" i="3"/>
  <c r="AJ16" i="3"/>
  <c r="AI16" i="3"/>
  <c r="AH16" i="3"/>
  <c r="AG16" i="3"/>
  <c r="AF16" i="3"/>
  <c r="AS15" i="3"/>
  <c r="AQ15" i="3"/>
  <c r="AR15" i="3" s="1"/>
  <c r="AP15" i="3"/>
  <c r="AN15" i="3"/>
  <c r="AM15" i="3"/>
  <c r="AL15" i="3"/>
  <c r="AK15" i="3"/>
  <c r="AI15" i="3"/>
  <c r="AH15" i="3"/>
  <c r="AG15" i="3"/>
  <c r="AF15" i="3"/>
  <c r="AS14" i="3"/>
  <c r="AQ14" i="3"/>
  <c r="AJ14" i="3" s="1"/>
  <c r="AP14" i="3"/>
  <c r="AN14" i="3"/>
  <c r="AM14" i="3"/>
  <c r="AL14" i="3"/>
  <c r="AT14" i="3" s="1"/>
  <c r="AK14" i="3"/>
  <c r="AI14" i="3"/>
  <c r="AH14" i="3"/>
  <c r="AG14" i="3"/>
  <c r="AF14" i="3"/>
  <c r="AS13" i="3"/>
  <c r="AQ13" i="3"/>
  <c r="AR13" i="3" s="1"/>
  <c r="AP13" i="3"/>
  <c r="AN13" i="3"/>
  <c r="AM13" i="3"/>
  <c r="AL13" i="3"/>
  <c r="AK13" i="3"/>
  <c r="AI13" i="3"/>
  <c r="AH13" i="3"/>
  <c r="AG13" i="3"/>
  <c r="AF13" i="3"/>
  <c r="BC3" i="3"/>
  <c r="BX12" i="3" s="1"/>
  <c r="BB3" i="3"/>
  <c r="BW12" i="3" s="1"/>
  <c r="DA3" i="3"/>
  <c r="BT12" i="3" s="1"/>
  <c r="CL3" i="3"/>
  <c r="BP12" i="3" s="1"/>
  <c r="CK3" i="3"/>
  <c r="BO12" i="3" s="1"/>
  <c r="CV3" i="3"/>
  <c r="BH12" i="3" s="1"/>
  <c r="CS3" i="3"/>
  <c r="BG12" i="3" s="1"/>
  <c r="DD3" i="3"/>
  <c r="BC12" i="3" s="1"/>
  <c r="AZ12" i="3"/>
  <c r="AS12" i="3"/>
  <c r="AQ12" i="3"/>
  <c r="AJ12" i="3" s="1"/>
  <c r="AP12" i="3"/>
  <c r="AN12" i="3"/>
  <c r="AM12" i="3"/>
  <c r="AL12" i="3"/>
  <c r="AK12" i="3"/>
  <c r="AT12" i="3"/>
  <c r="AI12" i="3"/>
  <c r="AH12" i="3"/>
  <c r="AG12" i="3"/>
  <c r="AF12" i="3"/>
  <c r="AS11" i="3"/>
  <c r="AQ11" i="3"/>
  <c r="AD11" i="3" s="1"/>
  <c r="AP11" i="3"/>
  <c r="AN11" i="3"/>
  <c r="AM11" i="3"/>
  <c r="AL11" i="3"/>
  <c r="AK11" i="3"/>
  <c r="AI11" i="3"/>
  <c r="AH11" i="3"/>
  <c r="AG11" i="3"/>
  <c r="AF11" i="3"/>
  <c r="DG5" i="3"/>
  <c r="DF5" i="3"/>
  <c r="DE5" i="3"/>
  <c r="DD5" i="3"/>
  <c r="DC5" i="3"/>
  <c r="DB5" i="3"/>
  <c r="DA5" i="3"/>
  <c r="CZ5" i="3"/>
  <c r="CY5" i="3"/>
  <c r="CX5" i="3"/>
  <c r="CW5" i="3"/>
  <c r="CV5" i="3"/>
  <c r="CU5" i="3"/>
  <c r="CT5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A5" i="3"/>
  <c r="DE3" i="3"/>
  <c r="BY12" i="3" s="1"/>
  <c r="DC3" i="3"/>
  <c r="BM12" i="3" s="1"/>
  <c r="DB3" i="3"/>
  <c r="BN12" i="3" s="1"/>
  <c r="CY3" i="3"/>
  <c r="BJ12" i="3" s="1"/>
  <c r="CX3" i="3"/>
  <c r="BK12" i="3" s="1"/>
  <c r="CW3" i="3"/>
  <c r="CU3" i="3"/>
  <c r="BI12" i="3" s="1"/>
  <c r="CT3" i="3"/>
  <c r="CP3" i="3"/>
  <c r="BV12" i="3" s="1"/>
  <c r="CO3" i="3"/>
  <c r="BQ12" i="3" s="1"/>
  <c r="CN3" i="3"/>
  <c r="BR12" i="3" s="1"/>
  <c r="CJ3" i="3"/>
  <c r="CC12" i="3" s="1"/>
  <c r="CI3" i="3"/>
  <c r="CE12" i="3" s="1"/>
  <c r="CH3" i="3"/>
  <c r="CB12" i="3" s="1"/>
  <c r="CG3" i="3"/>
  <c r="BZ12" i="3" s="1"/>
  <c r="CF3" i="3"/>
  <c r="CD12" i="3" s="1"/>
  <c r="CC3" i="3"/>
  <c r="CA12" i="3" s="1"/>
  <c r="CB3" i="3"/>
  <c r="CF12" i="3" s="1"/>
  <c r="CA3" i="3"/>
  <c r="BF12" i="3" s="1"/>
  <c r="BY3" i="3"/>
  <c r="BX3" i="3"/>
  <c r="BD12" i="3" s="1"/>
  <c r="BS3" i="3"/>
  <c r="BB12" i="3" s="1"/>
  <c r="BN3" i="3"/>
  <c r="BA12" i="3" s="1"/>
  <c r="BM3" i="3"/>
  <c r="BU12" i="3" s="1"/>
  <c r="BE3" i="3"/>
  <c r="BL12" i="3" s="1"/>
  <c r="BD3" i="3"/>
  <c r="BE12" i="3" s="1"/>
  <c r="BA3" i="3"/>
  <c r="AD13" i="3"/>
  <c r="AD17" i="3"/>
  <c r="AR12" i="3"/>
  <c r="AJ13" i="3"/>
  <c r="AR14" i="3"/>
  <c r="AJ17" i="3"/>
  <c r="AR18" i="3"/>
  <c r="AJ21" i="3"/>
  <c r="AR22" i="3"/>
  <c r="AJ25" i="3"/>
  <c r="AR26" i="3"/>
  <c r="AJ29" i="3"/>
  <c r="AR30" i="3"/>
  <c r="AJ33" i="3"/>
  <c r="AR34" i="3"/>
  <c r="AD25" i="3"/>
  <c r="AD12" i="3"/>
  <c r="AD21" i="3"/>
  <c r="AB32" i="3"/>
  <c r="AB31" i="3"/>
  <c r="AB14" i="3"/>
  <c r="AB18" i="3"/>
  <c r="AB16" i="3"/>
  <c r="AB23" i="3"/>
  <c r="AB17" i="3"/>
  <c r="AB24" i="3"/>
  <c r="AB26" i="3"/>
  <c r="AB13" i="3"/>
  <c r="AB22" i="3"/>
  <c r="AB29" i="3"/>
  <c r="AB30" i="3"/>
  <c r="AB20" i="3"/>
  <c r="AB11" i="3"/>
  <c r="AB33" i="3"/>
  <c r="AB35" i="3"/>
  <c r="AB34" i="3"/>
  <c r="AB15" i="3"/>
  <c r="AB28" i="3"/>
  <c r="AB12" i="3"/>
  <c r="AB21" i="3"/>
  <c r="AB25" i="3"/>
  <c r="AB27" i="3"/>
  <c r="AB19" i="3"/>
  <c r="AJ11" i="3" l="1"/>
  <c r="AR11" i="3"/>
  <c r="AT11" i="3"/>
  <c r="AT13" i="3"/>
  <c r="AJ15" i="3"/>
  <c r="AD14" i="3"/>
  <c r="AZ5" i="3"/>
  <c r="AT15" i="3"/>
  <c r="BA7" i="3"/>
  <c r="AZ3" i="3"/>
  <c r="AE25" i="3"/>
  <c r="AE26" i="3"/>
  <c r="AE27" i="3"/>
  <c r="AE28" i="3"/>
  <c r="AE34" i="3"/>
  <c r="AE35" i="3"/>
  <c r="AE16" i="3"/>
  <c r="AE29" i="3"/>
  <c r="AE17" i="3"/>
  <c r="AE18" i="3"/>
  <c r="AE19" i="3"/>
  <c r="AE20" i="3"/>
  <c r="AE30" i="3"/>
  <c r="AE31" i="3"/>
  <c r="AE32" i="3"/>
  <c r="AE21" i="3"/>
  <c r="AE22" i="3"/>
  <c r="AE23" i="3"/>
  <c r="AE24" i="3"/>
  <c r="AE33" i="3"/>
  <c r="BS12" i="3"/>
  <c r="CG12" i="3" s="1"/>
  <c r="AD23" i="3"/>
  <c r="AD24" i="3"/>
  <c r="AD33" i="3"/>
  <c r="AZ7" i="3"/>
  <c r="AD35" i="3"/>
  <c r="AD15" i="3"/>
  <c r="AJ24" i="3"/>
  <c r="AD29" i="3"/>
  <c r="AD31" i="3"/>
  <c r="AE12" i="3"/>
  <c r="AE15" i="3"/>
  <c r="AE14" i="3"/>
  <c r="AE13" i="3"/>
  <c r="AE11" i="3"/>
</calcChain>
</file>

<file path=xl/sharedStrings.xml><?xml version="1.0" encoding="utf-8"?>
<sst xmlns="http://schemas.openxmlformats.org/spreadsheetml/2006/main" count="648" uniqueCount="426">
  <si>
    <t>ビザ（査証）発給支援関係 資料 【様式１の記入例】</t>
    <rPh sb="3" eb="5">
      <t>サショウ</t>
    </rPh>
    <rPh sb="6" eb="8">
      <t>ハッキュウ</t>
    </rPh>
    <rPh sb="8" eb="10">
      <t>シエン</t>
    </rPh>
    <rPh sb="10" eb="12">
      <t>カンケイ</t>
    </rPh>
    <rPh sb="13" eb="15">
      <t>シリョウ</t>
    </rPh>
    <rPh sb="17" eb="19">
      <t>ヨウシキ</t>
    </rPh>
    <rPh sb="21" eb="23">
      <t>キニュウ</t>
    </rPh>
    <rPh sb="23" eb="24">
      <t>レイ</t>
    </rPh>
    <phoneticPr fontId="5"/>
  </si>
  <si>
    <r>
      <t xml:space="preserve">記入例と注意事項
</t>
    </r>
    <r>
      <rPr>
        <b/>
        <sz val="28"/>
        <rFont val="ＭＳ Ｐゴシック"/>
        <family val="3"/>
        <charset val="128"/>
      </rPr>
      <t>Sample</t>
    </r>
    <rPh sb="0" eb="2">
      <t>キニュウ</t>
    </rPh>
    <rPh sb="2" eb="3">
      <t>レイ</t>
    </rPh>
    <rPh sb="4" eb="6">
      <t>チュウイ</t>
    </rPh>
    <rPh sb="6" eb="8">
      <t>ジコウ</t>
    </rPh>
    <phoneticPr fontId="8"/>
  </si>
  <si>
    <r>
      <t>コース</t>
    </r>
    <r>
      <rPr>
        <sz val="16"/>
        <color indexed="10"/>
        <rFont val="ＭＳ Ｐゴシック"/>
        <family val="3"/>
        <charset val="128"/>
      </rPr>
      <t>＊</t>
    </r>
    <phoneticPr fontId="12"/>
  </si>
  <si>
    <t>プルダウンメニューから選択</t>
    <rPh sb="11" eb="13">
      <t>センタク</t>
    </rPh>
    <phoneticPr fontId="14"/>
  </si>
  <si>
    <r>
      <t>受入れ機関　（日本語表記）</t>
    </r>
    <r>
      <rPr>
        <sz val="16"/>
        <color indexed="10"/>
        <rFont val="ＭＳ Ｐゴシック"/>
        <family val="3"/>
        <charset val="128"/>
      </rPr>
      <t>＊</t>
    </r>
    <rPh sb="0" eb="2">
      <t>ウケイ</t>
    </rPh>
    <rPh sb="3" eb="5">
      <t>キカン</t>
    </rPh>
    <rPh sb="7" eb="10">
      <t>ニホンゴ</t>
    </rPh>
    <rPh sb="10" eb="12">
      <t>ヒョウキ</t>
    </rPh>
    <phoneticPr fontId="12"/>
  </si>
  <si>
    <t>　×××××××××××××</t>
    <phoneticPr fontId="14"/>
  </si>
  <si>
    <r>
      <t>受入れ機関</t>
    </r>
    <r>
      <rPr>
        <sz val="15"/>
        <color indexed="8"/>
        <rFont val="ＭＳ Ｐゴシック"/>
        <family val="3"/>
        <charset val="128"/>
      </rPr>
      <t>　（アルファベット表記）</t>
    </r>
    <r>
      <rPr>
        <sz val="15"/>
        <color indexed="10"/>
        <rFont val="ＭＳ Ｐゴシック"/>
        <family val="3"/>
        <charset val="128"/>
      </rPr>
      <t>＊</t>
    </r>
    <rPh sb="0" eb="2">
      <t>ウケイ</t>
    </rPh>
    <rPh sb="3" eb="5">
      <t>キカン</t>
    </rPh>
    <rPh sb="14" eb="16">
      <t>ヒョウキ</t>
    </rPh>
    <phoneticPr fontId="12"/>
  </si>
  <si>
    <t>半角英数で入力</t>
    <rPh sb="0" eb="2">
      <t>ハンカク</t>
    </rPh>
    <rPh sb="2" eb="3">
      <t>エイ</t>
    </rPh>
    <rPh sb="3" eb="4">
      <t>スウ</t>
    </rPh>
    <rPh sb="5" eb="7">
      <t>ニュウリョク</t>
    </rPh>
    <phoneticPr fontId="14"/>
  </si>
  <si>
    <r>
      <t>・下表からＳＳＰ認定状</t>
    </r>
    <r>
      <rPr>
        <sz val="16"/>
        <color indexed="55"/>
        <rFont val="ＭＳ Ｐゴシック"/>
        <family val="3"/>
        <charset val="128"/>
      </rPr>
      <t>へ取り込まれる項目があります。誤字、脱字に注意し、略字を避けて入力して下さい　（ＳＳＰ認定状：　招へい対象者がSSPで来日する事を認定する英文資料。ＪＳＴが作成し、受入れ機関へ郵送。ビザ申請時に必要 ）  ・</t>
    </r>
    <r>
      <rPr>
        <sz val="16"/>
        <color indexed="10"/>
        <rFont val="ＭＳ Ｐゴシック"/>
        <family val="3"/>
        <charset val="128"/>
      </rPr>
      <t>＊は必須項目　</t>
    </r>
    <r>
      <rPr>
        <sz val="16"/>
        <color indexed="55"/>
        <rFont val="ＭＳ Ｐゴシック"/>
        <family val="3"/>
        <charset val="128"/>
      </rPr>
      <t xml:space="preserve">
・The information below appears in Letter of SSP Certificate.  Please make sure all the data is accurate　(Letter of SSP Certificate:  Letter in English certifying that the applicant is invited for SSP)   　・</t>
    </r>
    <r>
      <rPr>
        <sz val="16"/>
        <color indexed="10"/>
        <rFont val="ＭＳ Ｐゴシック"/>
        <family val="3"/>
        <charset val="128"/>
      </rPr>
      <t>＊Required fields</t>
    </r>
    <r>
      <rPr>
        <sz val="16"/>
        <color indexed="55"/>
        <rFont val="ＭＳ Ｐゴシック"/>
        <family val="3"/>
        <charset val="128"/>
      </rPr>
      <t xml:space="preserve">
・</t>
    </r>
    <r>
      <rPr>
        <sz val="16"/>
        <color indexed="55"/>
        <rFont val="SimSun"/>
        <charset val="134"/>
      </rPr>
      <t>下表填写的内容将在SSP认定证书上使用，请避免错别字，务必认真填写　(SSP认定证书:  应邀者受SSP项目的邀请日本短期访问的证明材料)　</t>
    </r>
    <r>
      <rPr>
        <sz val="16"/>
        <color indexed="55"/>
        <rFont val="ＭＳ Ｐゴシック"/>
        <family val="3"/>
        <charset val="128"/>
      </rPr>
      <t>・</t>
    </r>
    <r>
      <rPr>
        <sz val="16"/>
        <color indexed="10"/>
        <rFont val="ＭＳ Ｐゴシック"/>
        <family val="3"/>
        <charset val="128"/>
      </rPr>
      <t>＊必填</t>
    </r>
    <r>
      <rPr>
        <sz val="16"/>
        <color indexed="10"/>
        <rFont val="SimSun"/>
        <charset val="134"/>
      </rPr>
      <t>项</t>
    </r>
    <r>
      <rPr>
        <sz val="16"/>
        <color indexed="10"/>
        <rFont val="ＭＳ Ｐゴシック"/>
        <family val="3"/>
        <charset val="128"/>
      </rPr>
      <t>目</t>
    </r>
    <rPh sb="1" eb="3">
      <t>カヒョウ</t>
    </rPh>
    <rPh sb="8" eb="10">
      <t>ニンテイ</t>
    </rPh>
    <rPh sb="10" eb="11">
      <t>ジョウ</t>
    </rPh>
    <rPh sb="12" eb="13">
      <t>ト</t>
    </rPh>
    <rPh sb="14" eb="15">
      <t>コ</t>
    </rPh>
    <rPh sb="18" eb="20">
      <t>コウモク</t>
    </rPh>
    <rPh sb="26" eb="28">
      <t>ゴジ</t>
    </rPh>
    <rPh sb="29" eb="31">
      <t>ダツジ</t>
    </rPh>
    <rPh sb="32" eb="34">
      <t>チュウイ</t>
    </rPh>
    <rPh sb="36" eb="38">
      <t>リャクジ</t>
    </rPh>
    <rPh sb="39" eb="40">
      <t>サ</t>
    </rPh>
    <rPh sb="42" eb="44">
      <t>ニュウリョク</t>
    </rPh>
    <rPh sb="46" eb="47">
      <t>クダ</t>
    </rPh>
    <rPh sb="82" eb="84">
      <t>シリョウ</t>
    </rPh>
    <rPh sb="117" eb="119">
      <t>ヒッス</t>
    </rPh>
    <rPh sb="119" eb="121">
      <t>コウモク</t>
    </rPh>
    <phoneticPr fontId="12"/>
  </si>
  <si>
    <r>
      <rPr>
        <b/>
        <sz val="22"/>
        <color indexed="8"/>
        <rFont val="ＭＳ Ｐゴシック"/>
        <family val="3"/>
        <charset val="128"/>
      </rPr>
      <t>Enter Personal Information exactly as appeared on Passport</t>
    </r>
    <r>
      <rPr>
        <b/>
        <sz val="16"/>
        <color indexed="8"/>
        <rFont val="ＭＳ Ｐゴシック"/>
        <family val="3"/>
        <charset val="128"/>
      </rPr>
      <t xml:space="preserve">
パスポートの記述通りに入力</t>
    </r>
    <r>
      <rPr>
        <b/>
        <sz val="18"/>
        <color indexed="8"/>
        <rFont val="ＭＳ Ｐゴシック"/>
        <family val="3"/>
        <charset val="128"/>
      </rPr>
      <t xml:space="preserve">
</t>
    </r>
    <r>
      <rPr>
        <b/>
        <sz val="16"/>
        <color indexed="8"/>
        <rFont val="SimSun"/>
        <charset val="134"/>
      </rPr>
      <t>填写护照信息</t>
    </r>
    <phoneticPr fontId="12"/>
  </si>
  <si>
    <r>
      <t xml:space="preserve">Date of Entry </t>
    </r>
    <r>
      <rPr>
        <sz val="14"/>
        <color indexed="10"/>
        <rFont val="ＭＳ Ｐゴシック"/>
        <family val="3"/>
        <charset val="128"/>
      </rPr>
      <t>＊</t>
    </r>
    <r>
      <rPr>
        <sz val="14"/>
        <color indexed="8"/>
        <rFont val="ＭＳ Ｐゴシック"/>
        <family val="3"/>
        <charset val="128"/>
      </rPr>
      <t xml:space="preserve">
into Japan
日本入国日
到达日本日期</t>
    </r>
    <phoneticPr fontId="14"/>
  </si>
  <si>
    <r>
      <t xml:space="preserve">Date of Departure </t>
    </r>
    <r>
      <rPr>
        <sz val="14"/>
        <color indexed="10"/>
        <rFont val="ＭＳ Ｐゴシック"/>
        <family val="3"/>
        <charset val="128"/>
      </rPr>
      <t>＊</t>
    </r>
    <r>
      <rPr>
        <sz val="14"/>
        <color indexed="8"/>
        <rFont val="ＭＳ Ｐゴシック"/>
        <family val="3"/>
        <charset val="128"/>
      </rPr>
      <t xml:space="preserve">
from Japan
日本出国日
离开日本日期</t>
    </r>
    <phoneticPr fontId="14"/>
  </si>
  <si>
    <r>
      <t xml:space="preserve">Location of Japanese Embassy/Consulate </t>
    </r>
    <r>
      <rPr>
        <sz val="14"/>
        <color indexed="10"/>
        <rFont val="ＭＳ Ｐゴシック"/>
        <family val="3"/>
        <charset val="128"/>
      </rPr>
      <t>＊</t>
    </r>
    <r>
      <rPr>
        <sz val="14"/>
        <color indexed="8"/>
        <rFont val="ＭＳ Ｐゴシック"/>
        <family val="3"/>
        <charset val="128"/>
      </rPr>
      <t xml:space="preserve">
to apply for visa
ビザ申請先公館の所在地
申</t>
    </r>
    <r>
      <rPr>
        <sz val="14"/>
        <color indexed="8"/>
        <rFont val="FangSong"/>
        <family val="3"/>
        <charset val="134"/>
      </rPr>
      <t>请签证领馆</t>
    </r>
    <r>
      <rPr>
        <sz val="14"/>
        <color indexed="8"/>
        <rFont val="ＭＳ Ｐゴシック"/>
        <family val="3"/>
        <charset val="128"/>
      </rPr>
      <t>的所在地</t>
    </r>
    <phoneticPr fontId="14"/>
  </si>
  <si>
    <r>
      <rPr>
        <sz val="18"/>
        <color indexed="8"/>
        <rFont val="ＭＳ Ｐゴシック"/>
        <family val="3"/>
        <charset val="128"/>
      </rPr>
      <t>Current Residential Address of Visa Applicant</t>
    </r>
    <r>
      <rPr>
        <sz val="18"/>
        <color indexed="10"/>
        <rFont val="ＭＳ Ｐゴシック"/>
        <family val="3"/>
        <charset val="128"/>
      </rPr>
      <t>＊</t>
    </r>
    <r>
      <rPr>
        <sz val="16"/>
        <color indexed="8"/>
        <rFont val="ＭＳ Ｐゴシック"/>
        <family val="3"/>
        <charset val="128"/>
      </rPr>
      <t xml:space="preserve">
*Room number should be included  (if any)
*The address should be identical to that on
 Visa Application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招へい対象者の居住地（部屋番号まで記入）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FangSong"/>
        <family val="3"/>
        <charset val="134"/>
      </rPr>
      <t>应</t>
    </r>
    <r>
      <rPr>
        <sz val="12"/>
        <color indexed="8"/>
        <rFont val="ＭＳ Ｐゴシック"/>
        <family val="3"/>
        <charset val="128"/>
      </rPr>
      <t>邀者的居住地（</t>
    </r>
    <r>
      <rPr>
        <sz val="12"/>
        <color indexed="8"/>
        <rFont val="FangSong"/>
        <family val="3"/>
        <charset val="134"/>
      </rPr>
      <t>请详细</t>
    </r>
    <r>
      <rPr>
        <sz val="12"/>
        <color indexed="8"/>
        <rFont val="ＭＳ Ｐゴシック"/>
        <family val="3"/>
        <charset val="128"/>
      </rPr>
      <t>写明</t>
    </r>
    <r>
      <rPr>
        <sz val="12"/>
        <color indexed="8"/>
        <rFont val="FangSong"/>
        <family val="3"/>
        <charset val="134"/>
      </rPr>
      <t>邮编</t>
    </r>
    <r>
      <rPr>
        <sz val="12"/>
        <color indexed="8"/>
        <rFont val="ＭＳ Ｐゴシック"/>
        <family val="3"/>
        <charset val="128"/>
      </rPr>
      <t xml:space="preserve">，室号等）
</t>
    </r>
    <r>
      <rPr>
        <sz val="14"/>
        <color indexed="8"/>
        <rFont val="ＭＳ Ｐゴシック"/>
        <family val="3"/>
        <charset val="128"/>
      </rPr>
      <t/>
    </r>
    <rPh sb="151" eb="152">
      <t>ショウ</t>
    </rPh>
    <rPh sb="154" eb="157">
      <t>タイショウシャ</t>
    </rPh>
    <rPh sb="158" eb="161">
      <t>キョジュウチ</t>
    </rPh>
    <rPh sb="162" eb="164">
      <t>ヘヤ</t>
    </rPh>
    <rPh sb="164" eb="166">
      <t>バンゴウ</t>
    </rPh>
    <rPh sb="168" eb="170">
      <t>キニュウ</t>
    </rPh>
    <phoneticPr fontId="12"/>
  </si>
  <si>
    <r>
      <rPr>
        <sz val="18"/>
        <color indexed="8"/>
        <rFont val="ＭＳ Ｐゴシック"/>
        <family val="3"/>
        <charset val="128"/>
      </rPr>
      <t>Postal Code</t>
    </r>
    <r>
      <rPr>
        <sz val="18"/>
        <color indexed="10"/>
        <rFont val="ＭＳ Ｐゴシック"/>
        <family val="3"/>
        <charset val="128"/>
      </rPr>
      <t>＊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 xml:space="preserve">郵便番号
</t>
    </r>
    <r>
      <rPr>
        <sz val="13"/>
        <color indexed="8"/>
        <rFont val="FangSong"/>
        <family val="3"/>
        <charset val="134"/>
      </rPr>
      <t>邮</t>
    </r>
    <r>
      <rPr>
        <sz val="13"/>
        <color indexed="8"/>
        <rFont val="ＭＳ Ｐゴシック"/>
        <family val="3"/>
        <charset val="128"/>
      </rPr>
      <t>政</t>
    </r>
    <r>
      <rPr>
        <sz val="13"/>
        <color indexed="8"/>
        <rFont val="FangSong"/>
        <family val="3"/>
        <charset val="134"/>
      </rPr>
      <t>编码</t>
    </r>
    <r>
      <rPr>
        <sz val="14"/>
        <color indexed="8"/>
        <rFont val="ＭＳ Ｐゴシック"/>
        <family val="3"/>
        <charset val="128"/>
      </rPr>
      <t/>
    </r>
    <rPh sb="13" eb="17">
      <t>ユウビンバンゴウ</t>
    </rPh>
    <phoneticPr fontId="14"/>
  </si>
  <si>
    <t>Email Address
電子メールアドレス
电子邮箱</t>
  </si>
  <si>
    <t>Telephone Number
電話番号
电话号码</t>
  </si>
  <si>
    <r>
      <rPr>
        <sz val="18"/>
        <color indexed="8"/>
        <rFont val="ＭＳ Ｐゴシック"/>
        <family val="3"/>
        <charset val="128"/>
      </rPr>
      <t xml:space="preserve">Name of Sending Organization </t>
    </r>
    <r>
      <rPr>
        <sz val="18"/>
        <color indexed="10"/>
        <rFont val="ＭＳ Ｐゴシック"/>
        <family val="3"/>
        <charset val="128"/>
      </rPr>
      <t>＊</t>
    </r>
    <r>
      <rPr>
        <sz val="18"/>
        <color indexed="8"/>
        <rFont val="ＭＳ Ｐゴシック"/>
        <family val="3"/>
        <charset val="128"/>
      </rPr>
      <t xml:space="preserve">
</t>
    </r>
    <r>
      <rPr>
        <sz val="14"/>
        <color indexed="8"/>
        <rFont val="ＭＳ Ｐゴシック"/>
        <family val="3"/>
        <charset val="128"/>
      </rPr>
      <t xml:space="preserve">(in full)
</t>
    </r>
    <r>
      <rPr>
        <sz val="13"/>
        <color indexed="8"/>
        <rFont val="ＭＳ Ｐゴシック"/>
        <family val="3"/>
        <charset val="128"/>
      </rPr>
      <t>送出し機関 （招へい対象者の所属機関）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派遣</t>
    </r>
    <r>
      <rPr>
        <sz val="12"/>
        <color indexed="8"/>
        <rFont val="FangSong"/>
        <family val="3"/>
        <charset val="134"/>
      </rPr>
      <t>单</t>
    </r>
    <r>
      <rPr>
        <sz val="12"/>
        <color indexed="8"/>
        <rFont val="ＭＳ Ｐゴシック"/>
        <family val="3"/>
        <charset val="128"/>
      </rPr>
      <t>位（</t>
    </r>
    <r>
      <rPr>
        <sz val="12"/>
        <color indexed="8"/>
        <rFont val="FangSong"/>
        <family val="3"/>
        <charset val="134"/>
      </rPr>
      <t>应</t>
    </r>
    <r>
      <rPr>
        <sz val="12"/>
        <color indexed="8"/>
        <rFont val="ＭＳ Ｐゴシック"/>
        <family val="3"/>
        <charset val="128"/>
      </rPr>
      <t>邀者的所属</t>
    </r>
    <r>
      <rPr>
        <sz val="12"/>
        <color indexed="8"/>
        <rFont val="FangSong"/>
        <family val="3"/>
        <charset val="134"/>
      </rPr>
      <t>单</t>
    </r>
    <r>
      <rPr>
        <sz val="12"/>
        <color indexed="8"/>
        <rFont val="ＭＳ Ｐゴシック"/>
        <family val="3"/>
        <charset val="128"/>
      </rPr>
      <t>位）</t>
    </r>
    <r>
      <rPr>
        <sz val="14"/>
        <color indexed="8"/>
        <rFont val="ＭＳ Ｐゴシック"/>
        <family val="3"/>
        <charset val="128"/>
      </rPr>
      <t xml:space="preserve">
</t>
    </r>
    <rPh sb="41" eb="43">
      <t>オクリダ</t>
    </rPh>
    <rPh sb="44" eb="46">
      <t>キカン</t>
    </rPh>
    <rPh sb="48" eb="49">
      <t>ショウ</t>
    </rPh>
    <rPh sb="51" eb="54">
      <t>タイショウシャ</t>
    </rPh>
    <rPh sb="55" eb="57">
      <t>ショゾク</t>
    </rPh>
    <rPh sb="57" eb="59">
      <t>キカン</t>
    </rPh>
    <phoneticPr fontId="12"/>
  </si>
  <si>
    <r>
      <rPr>
        <sz val="18"/>
        <color indexed="8"/>
        <rFont val="ＭＳ Ｐゴシック"/>
        <family val="3"/>
        <charset val="128"/>
      </rPr>
      <t>Position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属性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FangSong"/>
        <family val="3"/>
        <charset val="134"/>
      </rPr>
      <t>职务</t>
    </r>
    <rPh sb="9" eb="11">
      <t>ゾクセイ</t>
    </rPh>
    <phoneticPr fontId="12"/>
  </si>
  <si>
    <r>
      <rPr>
        <sz val="12"/>
        <color indexed="8"/>
        <rFont val="ＭＳ Ｐゴシック"/>
        <family val="3"/>
        <charset val="128"/>
      </rPr>
      <t>Gender</t>
    </r>
    <r>
      <rPr>
        <sz val="12"/>
        <color indexed="10"/>
        <rFont val="ＭＳ Ｐゴシック"/>
        <family val="3"/>
        <charset val="128"/>
      </rPr>
      <t>＊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性別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性</t>
    </r>
    <r>
      <rPr>
        <sz val="12"/>
        <color indexed="8"/>
        <rFont val="FangSong"/>
        <family val="3"/>
        <charset val="134"/>
      </rPr>
      <t>别</t>
    </r>
    <phoneticPr fontId="12"/>
  </si>
  <si>
    <r>
      <rPr>
        <sz val="18"/>
        <color indexed="8"/>
        <rFont val="ＭＳ Ｐゴシック"/>
        <family val="3"/>
        <charset val="128"/>
      </rPr>
      <t>Date of Birth</t>
    </r>
    <r>
      <rPr>
        <sz val="18"/>
        <color indexed="10"/>
        <rFont val="ＭＳ Ｐゴシック"/>
        <family val="3"/>
        <charset val="128"/>
      </rPr>
      <t>＊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生年月日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出生日期</t>
    </r>
    <phoneticPr fontId="12"/>
  </si>
  <si>
    <r>
      <rPr>
        <sz val="18"/>
        <color indexed="8"/>
        <rFont val="ＭＳ Ｐゴシック"/>
        <family val="3"/>
        <charset val="128"/>
      </rPr>
      <t>Nationality</t>
    </r>
    <r>
      <rPr>
        <sz val="18"/>
        <color indexed="10"/>
        <rFont val="ＭＳ Ｐゴシック"/>
        <family val="3"/>
        <charset val="128"/>
      </rPr>
      <t>＊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国籍等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国籍</t>
    </r>
    <phoneticPr fontId="12"/>
  </si>
  <si>
    <r>
      <t xml:space="preserve">Passport 
</t>
    </r>
    <r>
      <rPr>
        <sz val="16"/>
        <color indexed="8"/>
        <rFont val="FangSong"/>
        <family val="3"/>
        <charset val="134"/>
      </rPr>
      <t>护</t>
    </r>
    <r>
      <rPr>
        <sz val="16"/>
        <color indexed="8"/>
        <rFont val="ＭＳ Ｐゴシック"/>
        <family val="3"/>
        <charset val="128"/>
      </rPr>
      <t>照</t>
    </r>
    <phoneticPr fontId="12"/>
  </si>
  <si>
    <r>
      <rPr>
        <sz val="16"/>
        <color indexed="8"/>
        <rFont val="ＭＳ Ｐゴシック"/>
        <family val="3"/>
        <charset val="128"/>
      </rPr>
      <t>Passport No.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旅券番号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FangSong"/>
        <family val="3"/>
        <charset val="134"/>
      </rPr>
      <t>护</t>
    </r>
    <r>
      <rPr>
        <sz val="12"/>
        <color indexed="8"/>
        <rFont val="ＭＳ Ｐゴシック"/>
        <family val="3"/>
        <charset val="128"/>
      </rPr>
      <t>照号</t>
    </r>
    <r>
      <rPr>
        <sz val="12"/>
        <color indexed="8"/>
        <rFont val="FangSong"/>
        <family val="3"/>
        <charset val="134"/>
      </rPr>
      <t>码</t>
    </r>
    <phoneticPr fontId="12"/>
  </si>
  <si>
    <r>
      <t xml:space="preserve">Type
種類
</t>
    </r>
    <r>
      <rPr>
        <sz val="12"/>
        <color indexed="8"/>
        <rFont val="ＭＳ Ｐゴシック"/>
        <family val="3"/>
        <charset val="128"/>
      </rPr>
      <t>护</t>
    </r>
    <r>
      <rPr>
        <sz val="12"/>
        <color indexed="8"/>
        <rFont val="ＭＳ Ｐゴシック"/>
        <family val="3"/>
        <charset val="128"/>
      </rPr>
      <t>照</t>
    </r>
    <r>
      <rPr>
        <sz val="12"/>
        <color indexed="8"/>
        <rFont val="ＭＳ Ｐゴシック"/>
        <family val="3"/>
        <charset val="128"/>
      </rPr>
      <t>类</t>
    </r>
    <r>
      <rPr>
        <sz val="12"/>
        <color indexed="8"/>
        <rFont val="ＭＳ Ｐゴシック"/>
        <family val="3"/>
        <charset val="128"/>
      </rPr>
      <t>型</t>
    </r>
    <phoneticPr fontId="14"/>
  </si>
  <si>
    <t>Country ・Region</t>
    <phoneticPr fontId="12"/>
  </si>
  <si>
    <t>City</t>
    <phoneticPr fontId="12"/>
  </si>
  <si>
    <t>未確認</t>
  </si>
  <si>
    <t>プルダウンメニューから選択
（上書きはしない）</t>
    <rPh sb="11" eb="13">
      <t>センタク</t>
    </rPh>
    <rPh sb="15" eb="17">
      <t>ウワガ</t>
    </rPh>
    <phoneticPr fontId="14"/>
  </si>
  <si>
    <t xml:space="preserve">パスポート記載どおりに入力
申請中の場合はUnder Processと記載
</t>
    <rPh sb="5" eb="7">
      <t>キサイ</t>
    </rPh>
    <rPh sb="11" eb="13">
      <t>ニュウリョク</t>
    </rPh>
    <rPh sb="15" eb="18">
      <t>シンセイチュウ</t>
    </rPh>
    <rPh sb="19" eb="21">
      <t>バアイ</t>
    </rPh>
    <rPh sb="36" eb="38">
      <t>キサイ</t>
    </rPh>
    <phoneticPr fontId="14"/>
  </si>
  <si>
    <t>公用パスポートを使って申請する場合はOfficialを選択、それ以外は空欄</t>
    <rPh sb="0" eb="2">
      <t>コウヨウ</t>
    </rPh>
    <rPh sb="8" eb="9">
      <t>ツカ</t>
    </rPh>
    <rPh sb="11" eb="13">
      <t>シンセイ</t>
    </rPh>
    <rPh sb="15" eb="17">
      <t>バアイ</t>
    </rPh>
    <rPh sb="27" eb="29">
      <t>センタク</t>
    </rPh>
    <rPh sb="32" eb="34">
      <t>イガイ</t>
    </rPh>
    <rPh sb="35" eb="37">
      <t>クウラン</t>
    </rPh>
    <phoneticPr fontId="14"/>
  </si>
  <si>
    <t xml:space="preserve">1. ビザ申請先公館の所在国をプルダウンメニューから選択
（上書きはしない）
</t>
    <rPh sb="5" eb="7">
      <t>シンセイ</t>
    </rPh>
    <rPh sb="7" eb="8">
      <t>サキ</t>
    </rPh>
    <rPh sb="8" eb="10">
      <t>コウカン</t>
    </rPh>
    <rPh sb="11" eb="13">
      <t>ショザイ</t>
    </rPh>
    <rPh sb="13" eb="14">
      <t>コク</t>
    </rPh>
    <rPh sb="26" eb="28">
      <t>センタク</t>
    </rPh>
    <rPh sb="30" eb="32">
      <t>ウワガ</t>
    </rPh>
    <phoneticPr fontId="12"/>
  </si>
  <si>
    <t>2.　1を選択した後、ビザ申請先公館の所在都市をプルダウンメニューから選択
（上書きはしない）</t>
    <rPh sb="5" eb="7">
      <t>センタク</t>
    </rPh>
    <rPh sb="9" eb="10">
      <t>アト</t>
    </rPh>
    <rPh sb="13" eb="15">
      <t>シンセイ</t>
    </rPh>
    <rPh sb="15" eb="16">
      <t>サキ</t>
    </rPh>
    <rPh sb="16" eb="18">
      <t>コウカン</t>
    </rPh>
    <rPh sb="19" eb="21">
      <t>ショザイ</t>
    </rPh>
    <rPh sb="21" eb="23">
      <t>トシ</t>
    </rPh>
    <rPh sb="35" eb="37">
      <t>センタク</t>
    </rPh>
    <rPh sb="39" eb="41">
      <t>ウワガ</t>
    </rPh>
    <phoneticPr fontId="14"/>
  </si>
  <si>
    <t>ｘｘｘｘｘｘｘｘ</t>
    <phoneticPr fontId="14"/>
  </si>
  <si>
    <t>xxxxx ＠xxxx. xxx</t>
    <phoneticPr fontId="14"/>
  </si>
  <si>
    <t>xxx-xxxx-xxxx</t>
    <phoneticPr fontId="14"/>
  </si>
  <si>
    <t>いいえ</t>
  </si>
  <si>
    <r>
      <t>SSP認定状郵送先  （受入れ機関の郵便番号、住所、機関名、部署、役職、氏名）</t>
    </r>
    <r>
      <rPr>
        <sz val="16"/>
        <color indexed="10"/>
        <rFont val="ＭＳ Ｐゴシック"/>
        <family val="3"/>
        <charset val="128"/>
      </rPr>
      <t>＊</t>
    </r>
    <r>
      <rPr>
        <sz val="16"/>
        <color indexed="8"/>
        <rFont val="ＭＳ Ｐゴシック"/>
        <family val="3"/>
        <charset val="128"/>
      </rPr>
      <t>　　　</t>
    </r>
    <rPh sb="6" eb="8">
      <t>ユウソウ</t>
    </rPh>
    <rPh sb="8" eb="9">
      <t>サキ</t>
    </rPh>
    <rPh sb="26" eb="28">
      <t>キカン</t>
    </rPh>
    <rPh sb="28" eb="29">
      <t>メイ</t>
    </rPh>
    <phoneticPr fontId="12"/>
  </si>
  <si>
    <t>・SSP認定状郵送先を入力</t>
    <rPh sb="11" eb="13">
      <t>ニュウリョク</t>
    </rPh>
    <phoneticPr fontId="14"/>
  </si>
  <si>
    <r>
      <t>電話番号</t>
    </r>
    <r>
      <rPr>
        <sz val="14"/>
        <color indexed="10"/>
        <rFont val="ＭＳ Ｐゴシック"/>
        <family val="3"/>
        <charset val="128"/>
      </rPr>
      <t>＊</t>
    </r>
    <rPh sb="0" eb="2">
      <t>デンワ</t>
    </rPh>
    <rPh sb="2" eb="4">
      <t>バンゴウ</t>
    </rPh>
    <phoneticPr fontId="12"/>
  </si>
  <si>
    <t>・SSP認定状郵送先の電話番号を入力</t>
    <rPh sb="4" eb="6">
      <t>ニンテイ</t>
    </rPh>
    <rPh sb="6" eb="7">
      <t>ジョウ</t>
    </rPh>
    <rPh sb="7" eb="9">
      <t>ユウソウ</t>
    </rPh>
    <rPh sb="9" eb="10">
      <t>サキ</t>
    </rPh>
    <rPh sb="11" eb="13">
      <t>デンワ</t>
    </rPh>
    <rPh sb="13" eb="15">
      <t>バンゴウ</t>
    </rPh>
    <rPh sb="16" eb="18">
      <t>ニュウリョク</t>
    </rPh>
    <phoneticPr fontId="14"/>
  </si>
  <si>
    <r>
      <t>電子メールアドレス</t>
    </r>
    <r>
      <rPr>
        <sz val="14"/>
        <color indexed="10"/>
        <rFont val="ＭＳ Ｐゴシック"/>
        <family val="3"/>
        <charset val="128"/>
      </rPr>
      <t>＊</t>
    </r>
    <rPh sb="0" eb="2">
      <t>デンシ</t>
    </rPh>
    <phoneticPr fontId="12"/>
  </si>
  <si>
    <t>・SSP認定状送付先のメールアドレスを入力</t>
    <rPh sb="4" eb="6">
      <t>ニンテイ</t>
    </rPh>
    <rPh sb="6" eb="7">
      <t>ジョウ</t>
    </rPh>
    <rPh sb="7" eb="9">
      <t>ソウフ</t>
    </rPh>
    <rPh sb="9" eb="10">
      <t>サキ</t>
    </rPh>
    <rPh sb="19" eb="21">
      <t>ニュウリョク</t>
    </rPh>
    <phoneticPr fontId="14"/>
  </si>
  <si>
    <t>本リスト提出後に変更が生じた場合は直ちにＪＳＴへご報告下さい。</t>
    <rPh sb="0" eb="1">
      <t>ホン</t>
    </rPh>
    <rPh sb="4" eb="6">
      <t>テイシュツ</t>
    </rPh>
    <rPh sb="6" eb="7">
      <t>ゴ</t>
    </rPh>
    <rPh sb="8" eb="10">
      <t>ヘンコウ</t>
    </rPh>
    <rPh sb="11" eb="12">
      <t>ショウ</t>
    </rPh>
    <rPh sb="14" eb="16">
      <t>バアイ</t>
    </rPh>
    <rPh sb="17" eb="18">
      <t>タダ</t>
    </rPh>
    <rPh sb="25" eb="27">
      <t>ホウコク</t>
    </rPh>
    <rPh sb="27" eb="28">
      <t>クダ</t>
    </rPh>
    <phoneticPr fontId="12"/>
  </si>
  <si>
    <r>
      <t>本リスト提出先：　　</t>
    </r>
    <r>
      <rPr>
        <sz val="22"/>
        <color indexed="55"/>
        <rFont val="ＭＳ Ｐゴシック"/>
        <family val="3"/>
        <charset val="128"/>
      </rPr>
      <t>ssp@jst.go.jp</t>
    </r>
    <r>
      <rPr>
        <sz val="18"/>
        <color indexed="55"/>
        <rFont val="ＭＳ Ｐゴシック"/>
        <family val="3"/>
        <charset val="128"/>
      </rPr>
      <t xml:space="preserve">  （ＪＳＴビザ担当宛てにメール添付送信）
メール件名：       　ビザ発給支援：　受付番号13桁＿受入れ機関名</t>
    </r>
    <rPh sb="0" eb="1">
      <t>ホン</t>
    </rPh>
    <rPh sb="4" eb="5">
      <t>ツツミ</t>
    </rPh>
    <rPh sb="5" eb="6">
      <t>デ</t>
    </rPh>
    <rPh sb="6" eb="7">
      <t>サキ</t>
    </rPh>
    <rPh sb="48" eb="49">
      <t>ケン</t>
    </rPh>
    <rPh sb="49" eb="50">
      <t>メイ</t>
    </rPh>
    <rPh sb="61" eb="63">
      <t>ハッキュウ</t>
    </rPh>
    <rPh sb="63" eb="65">
      <t>シエン</t>
    </rPh>
    <rPh sb="67" eb="69">
      <t>ウケツケ</t>
    </rPh>
    <rPh sb="69" eb="71">
      <t>バンゴウ</t>
    </rPh>
    <rPh sb="73" eb="74">
      <t>ケタ</t>
    </rPh>
    <rPh sb="75" eb="77">
      <t>ウケイ</t>
    </rPh>
    <rPh sb="78" eb="80">
      <t>キカン</t>
    </rPh>
    <rPh sb="80" eb="81">
      <t>メイ</t>
    </rPh>
    <phoneticPr fontId="12"/>
  </si>
  <si>
    <t>Full Name in English alphabet*
氏名（アルファベット表記）
姓名（拼音）</t>
    <phoneticPr fontId="12"/>
  </si>
  <si>
    <r>
      <t>受付番号</t>
    </r>
    <r>
      <rPr>
        <sz val="16"/>
        <color indexed="10"/>
        <rFont val="ＭＳ Ｐゴシック"/>
        <family val="3"/>
        <charset val="128"/>
      </rPr>
      <t>＊</t>
    </r>
    <rPh sb="0" eb="2">
      <t>ウケツケ</t>
    </rPh>
    <rPh sb="2" eb="4">
      <t>バンゴウ</t>
    </rPh>
    <phoneticPr fontId="12"/>
  </si>
  <si>
    <t>　×2017×××××××</t>
    <phoneticPr fontId="14"/>
  </si>
  <si>
    <r>
      <t>氏名漢字表記</t>
    </r>
    <r>
      <rPr>
        <i/>
        <sz val="14"/>
        <color rgb="FFFF0000"/>
        <rFont val="ＭＳ Ｐゴシック"/>
        <family val="3"/>
        <charset val="128"/>
      </rPr>
      <t>*</t>
    </r>
    <r>
      <rPr>
        <sz val="14"/>
        <color theme="1"/>
        <rFont val="ＭＳ Ｐゴシック"/>
        <family val="3"/>
        <charset val="128"/>
      </rPr>
      <t xml:space="preserve">
（中国パスポートのみ）
姓名（</t>
    </r>
    <r>
      <rPr>
        <sz val="14"/>
        <color theme="1"/>
        <rFont val="FangSong"/>
        <family val="3"/>
        <charset val="134"/>
      </rPr>
      <t>汉</t>
    </r>
    <r>
      <rPr>
        <sz val="14"/>
        <color theme="1"/>
        <rFont val="ＭＳ Ｐゴシック"/>
        <family val="3"/>
        <charset val="128"/>
      </rPr>
      <t>字,</t>
    </r>
    <r>
      <rPr>
        <sz val="14"/>
        <color theme="1"/>
        <rFont val="FangSong"/>
        <family val="3"/>
        <charset val="134"/>
      </rPr>
      <t>须</t>
    </r>
    <r>
      <rPr>
        <sz val="14"/>
        <color theme="1"/>
        <rFont val="ＭＳ Ｐゴシック"/>
        <family val="3"/>
        <charset val="128"/>
      </rPr>
      <t>与</t>
    </r>
    <r>
      <rPr>
        <sz val="14"/>
        <color theme="1"/>
        <rFont val="FangSong"/>
        <family val="3"/>
        <charset val="134"/>
      </rPr>
      <t>护</t>
    </r>
    <r>
      <rPr>
        <sz val="14"/>
        <color theme="1"/>
        <rFont val="ＭＳ Ｐゴシック"/>
        <family val="3"/>
        <charset val="128"/>
      </rPr>
      <t>照一致）</t>
    </r>
    <phoneticPr fontId="3"/>
  </si>
  <si>
    <r>
      <rPr>
        <sz val="16"/>
        <color indexed="10"/>
        <rFont val="ＭＳ Ｐゴシック"/>
        <family val="3"/>
        <charset val="128"/>
      </rPr>
      <t>パスポートの記述通り</t>
    </r>
    <r>
      <rPr>
        <sz val="16"/>
        <color indexed="8"/>
        <rFont val="ＭＳ Ｐゴシック"/>
        <family val="3"/>
        <charset val="128"/>
      </rPr>
      <t xml:space="preserve">に入力
（大文字、半角）
【語順】
氏名が２段に分かれている場合、上から順に記入
</t>
    </r>
    <rPh sb="6" eb="8">
      <t>キジュツ</t>
    </rPh>
    <rPh sb="8" eb="9">
      <t>トオ</t>
    </rPh>
    <rPh sb="11" eb="13">
      <t>ニュウリョク</t>
    </rPh>
    <rPh sb="15" eb="18">
      <t>オオモジ</t>
    </rPh>
    <rPh sb="19" eb="21">
      <t>ハンカク</t>
    </rPh>
    <phoneticPr fontId="12"/>
  </si>
  <si>
    <r>
      <t>・</t>
    </r>
    <r>
      <rPr>
        <u/>
        <sz val="16"/>
        <color rgb="FFFF0000"/>
        <rFont val="ＭＳ Ｐゴシック"/>
        <family val="3"/>
        <charset val="128"/>
      </rPr>
      <t>中国パスポート保持者のみ</t>
    </r>
    <r>
      <rPr>
        <sz val="16"/>
        <color theme="1"/>
        <rFont val="ＭＳ Ｐゴシック"/>
        <family val="3"/>
        <charset val="128"/>
      </rPr>
      <t>要記入
・氏名の漢字表記をパスポートの記述通りに記入
・フォントはSimSunを推奨</t>
    </r>
    <rPh sb="1" eb="3">
      <t>チュウゴク</t>
    </rPh>
    <rPh sb="8" eb="11">
      <t>ホジシャ</t>
    </rPh>
    <rPh sb="13" eb="14">
      <t>ヨウ</t>
    </rPh>
    <rPh sb="14" eb="15">
      <t>キ</t>
    </rPh>
    <rPh sb="15" eb="16">
      <t>ニュウ</t>
    </rPh>
    <rPh sb="19" eb="21">
      <t>シメイ</t>
    </rPh>
    <rPh sb="22" eb="24">
      <t>カンジ</t>
    </rPh>
    <rPh sb="24" eb="25">
      <t>ヒョウ</t>
    </rPh>
    <rPh sb="25" eb="26">
      <t>キ</t>
    </rPh>
    <rPh sb="33" eb="35">
      <t>キジュツ</t>
    </rPh>
    <rPh sb="38" eb="39">
      <t>キ</t>
    </rPh>
    <rPh sb="39" eb="40">
      <t>ニュウ</t>
    </rPh>
    <rPh sb="55" eb="57">
      <t>スイショウ</t>
    </rPh>
    <phoneticPr fontId="3"/>
  </si>
  <si>
    <t>YYYY/M/D</t>
    <phoneticPr fontId="3"/>
  </si>
  <si>
    <r>
      <t>有効期限満了日</t>
    </r>
    <r>
      <rPr>
        <sz val="14"/>
        <color indexed="8"/>
        <rFont val="ＭＳ Ｐゴシック"/>
        <family val="3"/>
        <charset val="128"/>
      </rPr>
      <t xml:space="preserve">
Date of Expiry
YYYY/M/D</t>
    </r>
    <rPh sb="0" eb="2">
      <t>ユウコウ</t>
    </rPh>
    <rPh sb="2" eb="4">
      <t>キゲン</t>
    </rPh>
    <rPh sb="4" eb="6">
      <t>マンリョウ</t>
    </rPh>
    <rPh sb="6" eb="7">
      <t>ビ</t>
    </rPh>
    <phoneticPr fontId="12"/>
  </si>
  <si>
    <t>YYYY/M/D</t>
    <phoneticPr fontId="12"/>
  </si>
  <si>
    <t>年／月／日のフォーマットで入力
例）1998/2/25</t>
    <rPh sb="0" eb="1">
      <t>ネン</t>
    </rPh>
    <rPh sb="2" eb="3">
      <t>ツキ</t>
    </rPh>
    <rPh sb="4" eb="5">
      <t>ヒ</t>
    </rPh>
    <rPh sb="13" eb="15">
      <t>ニュウリョク</t>
    </rPh>
    <rPh sb="16" eb="17">
      <t>レイ</t>
    </rPh>
    <phoneticPr fontId="3"/>
  </si>
  <si>
    <t>年/月/日のフォーマットで入力
例）2020/12/23</t>
    <rPh sb="0" eb="1">
      <t>ネン</t>
    </rPh>
    <rPh sb="2" eb="3">
      <t>ツキ</t>
    </rPh>
    <rPh sb="4" eb="5">
      <t>ヒ</t>
    </rPh>
    <rPh sb="13" eb="15">
      <t>ニュウリョク</t>
    </rPh>
    <rPh sb="16" eb="17">
      <t>レイ</t>
    </rPh>
    <phoneticPr fontId="14"/>
  </si>
  <si>
    <t>年/月/日のフォーマットで入力
例）2017/10/4</t>
    <rPh sb="0" eb="1">
      <t>ネン</t>
    </rPh>
    <rPh sb="2" eb="3">
      <t>ツキ</t>
    </rPh>
    <rPh sb="4" eb="5">
      <t>ヒ</t>
    </rPh>
    <rPh sb="13" eb="15">
      <t>ニュウリョク</t>
    </rPh>
    <rPh sb="16" eb="17">
      <t>レイ</t>
    </rPh>
    <phoneticPr fontId="14"/>
  </si>
  <si>
    <t xml:space="preserve">以下の条件を満たす住所：
・ビザ申請先公館の管轄区域にある
・ビザ申請書に記載する住所と同一
・部屋番号まで記入
</t>
    <rPh sb="0" eb="2">
      <t>イカ</t>
    </rPh>
    <rPh sb="3" eb="5">
      <t>ジョウケン</t>
    </rPh>
    <rPh sb="6" eb="7">
      <t>ミ</t>
    </rPh>
    <rPh sb="9" eb="11">
      <t>ジュウショ</t>
    </rPh>
    <rPh sb="16" eb="18">
      <t>シンセイ</t>
    </rPh>
    <rPh sb="18" eb="19">
      <t>サキ</t>
    </rPh>
    <rPh sb="19" eb="21">
      <t>コウカン</t>
    </rPh>
    <rPh sb="22" eb="24">
      <t>カンカツ</t>
    </rPh>
    <rPh sb="24" eb="26">
      <t>クイキ</t>
    </rPh>
    <rPh sb="33" eb="36">
      <t>シンセイショ</t>
    </rPh>
    <rPh sb="37" eb="39">
      <t>キサイ</t>
    </rPh>
    <rPh sb="41" eb="43">
      <t>ジュウショ</t>
    </rPh>
    <rPh sb="44" eb="46">
      <t>ドウイツ</t>
    </rPh>
    <rPh sb="48" eb="50">
      <t>ヘヤ</t>
    </rPh>
    <rPh sb="50" eb="52">
      <t>バンゴウ</t>
    </rPh>
    <rPh sb="54" eb="55">
      <t>キ</t>
    </rPh>
    <rPh sb="55" eb="56">
      <t>ニュウ</t>
    </rPh>
    <phoneticPr fontId="14"/>
  </si>
  <si>
    <t>正式名称を記載
注：・英語表記
　　・略名は不可
例）・Shandong University
　　・Tata Institute of
　　　 Fundamental Science</t>
    <rPh sb="0" eb="2">
      <t>セイシキ</t>
    </rPh>
    <rPh sb="2" eb="4">
      <t>メイショウ</t>
    </rPh>
    <rPh sb="5" eb="7">
      <t>キサイ</t>
    </rPh>
    <rPh sb="8" eb="9">
      <t>チュウ</t>
    </rPh>
    <rPh sb="11" eb="13">
      <t>エイゴ</t>
    </rPh>
    <rPh sb="13" eb="15">
      <t>ヒョウキ</t>
    </rPh>
    <rPh sb="26" eb="27">
      <t>レイ</t>
    </rPh>
    <phoneticPr fontId="14"/>
  </si>
  <si>
    <t>平成29年4月現在
国立研究開発法人科学技術振興機構（ＪＳＴ） 
日本・アジア青少年サイエンス交流事業推進室
さくらサイエンスプラン（ＳＳＰ）</t>
    <rPh sb="6" eb="7">
      <t>ガツ</t>
    </rPh>
    <rPh sb="7" eb="9">
      <t>ゲンザイ</t>
    </rPh>
    <rPh sb="51" eb="54">
      <t>スイシンシツ</t>
    </rPh>
    <phoneticPr fontId="10"/>
  </si>
  <si>
    <t>ビザ（査証）発給支援関係 資料 【様式１】</t>
    <rPh sb="3" eb="5">
      <t>サショウ</t>
    </rPh>
    <rPh sb="6" eb="8">
      <t>ハッキュウ</t>
    </rPh>
    <rPh sb="8" eb="10">
      <t>シエン</t>
    </rPh>
    <rPh sb="10" eb="12">
      <t>カンケイ</t>
    </rPh>
    <rPh sb="13" eb="15">
      <t>シリョウ</t>
    </rPh>
    <rPh sb="17" eb="19">
      <t>ヨウシキ</t>
    </rPh>
    <phoneticPr fontId="12"/>
  </si>
  <si>
    <r>
      <t xml:space="preserve">Visa Applicant List 
</t>
    </r>
    <r>
      <rPr>
        <b/>
        <sz val="26"/>
        <rFont val="ＭＳ Ｐゴシック"/>
        <family val="3"/>
        <charset val="128"/>
      </rPr>
      <t xml:space="preserve">ビザ申請者リスト
</t>
    </r>
    <r>
      <rPr>
        <b/>
        <sz val="22"/>
        <rFont val="ＭＳ Ｐゴシック"/>
        <family val="3"/>
        <charset val="128"/>
      </rPr>
      <t>申</t>
    </r>
    <r>
      <rPr>
        <b/>
        <sz val="22"/>
        <rFont val="FangSong"/>
        <family val="3"/>
        <charset val="134"/>
      </rPr>
      <t>请签证</t>
    </r>
    <r>
      <rPr>
        <b/>
        <sz val="22"/>
        <rFont val="ＭＳ Ｐゴシック"/>
        <family val="3"/>
        <charset val="128"/>
      </rPr>
      <t>名</t>
    </r>
    <r>
      <rPr>
        <b/>
        <sz val="22"/>
        <rFont val="FangSong"/>
        <family val="3"/>
        <charset val="134"/>
      </rPr>
      <t>单</t>
    </r>
    <rPh sb="23" eb="26">
      <t>シンセイシャ</t>
    </rPh>
    <phoneticPr fontId="12"/>
  </si>
  <si>
    <t>平成29年4月現在
国立研究開発法人科学技術振興機構（ＪＳＴ） 
日本・アジア青少年サイエンス交流事業推進室
さくらサイエンスプラン（ＳＳＰ）</t>
    <rPh sb="7" eb="9">
      <t>ゲンザイ</t>
    </rPh>
    <rPh sb="51" eb="54">
      <t>スイシンシツ</t>
    </rPh>
    <phoneticPr fontId="10"/>
  </si>
  <si>
    <t xml:space="preserve">
2015年3月18日更新　　　　４行目の在外公館所在地 （AS4 : BY4） の変更後は、５行目の関数 （AS5 : BY5） も変更!!!!!</t>
    <rPh sb="6" eb="7">
      <t>ネン</t>
    </rPh>
    <rPh sb="8" eb="9">
      <t>ガツ</t>
    </rPh>
    <rPh sb="11" eb="12">
      <t>ニチ</t>
    </rPh>
    <rPh sb="12" eb="14">
      <t>コウシン</t>
    </rPh>
    <rPh sb="19" eb="20">
      <t>ギョウ</t>
    </rPh>
    <rPh sb="20" eb="21">
      <t>メ</t>
    </rPh>
    <rPh sb="22" eb="24">
      <t>ザイガイ</t>
    </rPh>
    <rPh sb="24" eb="26">
      <t>コウカン</t>
    </rPh>
    <rPh sb="26" eb="29">
      <t>ショザイチ</t>
    </rPh>
    <rPh sb="43" eb="45">
      <t>ヘンコウ</t>
    </rPh>
    <rPh sb="45" eb="46">
      <t>アト</t>
    </rPh>
    <rPh sb="49" eb="50">
      <t>ギョウ</t>
    </rPh>
    <rPh sb="50" eb="51">
      <t>メ</t>
    </rPh>
    <rPh sb="52" eb="54">
      <t>カンスウ</t>
    </rPh>
    <rPh sb="68" eb="70">
      <t>ヘンコウ</t>
    </rPh>
    <phoneticPr fontId="12"/>
  </si>
  <si>
    <r>
      <t>受付番号</t>
    </r>
    <r>
      <rPr>
        <sz val="22"/>
        <color indexed="10"/>
        <rFont val="ＭＳ Ｐゴシック"/>
        <family val="3"/>
        <charset val="128"/>
      </rPr>
      <t>*</t>
    </r>
    <rPh sb="0" eb="2">
      <t>ウケツケ</t>
    </rPh>
    <rPh sb="2" eb="4">
      <t>バンゴウ</t>
    </rPh>
    <phoneticPr fontId="12"/>
  </si>
  <si>
    <r>
      <t>コース</t>
    </r>
    <r>
      <rPr>
        <sz val="22"/>
        <color indexed="10"/>
        <rFont val="ＭＳ Ｐゴシック"/>
        <family val="3"/>
        <charset val="128"/>
      </rPr>
      <t>*</t>
    </r>
    <phoneticPr fontId="12"/>
  </si>
  <si>
    <t>国籍　（H10:H34）</t>
    <rPh sb="0" eb="2">
      <t>コクセキ</t>
    </rPh>
    <phoneticPr fontId="12"/>
  </si>
  <si>
    <t>BANGLADESHI</t>
  </si>
  <si>
    <t>BHUTAN</t>
    <phoneticPr fontId="12"/>
  </si>
  <si>
    <t>BRUNEI</t>
    <phoneticPr fontId="12"/>
  </si>
  <si>
    <t>CAMBODIAN</t>
  </si>
  <si>
    <t>CHINESE</t>
  </si>
  <si>
    <t>FIJI</t>
    <phoneticPr fontId="12"/>
  </si>
  <si>
    <t>INDIAN</t>
  </si>
  <si>
    <t>INDONESIA</t>
  </si>
  <si>
    <t>LAO</t>
  </si>
  <si>
    <t>MALDIVIAN</t>
  </si>
  <si>
    <t>FILIPINO</t>
  </si>
  <si>
    <t>SOLOMON ISLAND</t>
    <phoneticPr fontId="12"/>
  </si>
  <si>
    <t>THAI</t>
  </si>
  <si>
    <t>VIETNAMESE</t>
  </si>
  <si>
    <t>NEW ZEALAND</t>
    <phoneticPr fontId="12"/>
  </si>
  <si>
    <r>
      <t>受入れ機関　（日本語表記）</t>
    </r>
    <r>
      <rPr>
        <sz val="22"/>
        <color indexed="10"/>
        <rFont val="ＭＳ Ｐゴシック"/>
        <family val="3"/>
        <charset val="128"/>
      </rPr>
      <t>*</t>
    </r>
    <rPh sb="0" eb="2">
      <t>ウケイ</t>
    </rPh>
    <rPh sb="3" eb="5">
      <t>キカン</t>
    </rPh>
    <rPh sb="7" eb="10">
      <t>ニホンゴ</t>
    </rPh>
    <rPh sb="10" eb="12">
      <t>ヒョウキ</t>
    </rPh>
    <phoneticPr fontId="12"/>
  </si>
  <si>
    <r>
      <t>受入れ機関</t>
    </r>
    <r>
      <rPr>
        <sz val="22"/>
        <color indexed="8"/>
        <rFont val="ＭＳ Ｐゴシック"/>
        <family val="3"/>
        <charset val="128"/>
      </rPr>
      <t>　（アルファベット表記）</t>
    </r>
    <r>
      <rPr>
        <sz val="22"/>
        <color indexed="10"/>
        <rFont val="ＭＳ Ｐゴシック"/>
        <family val="3"/>
        <charset val="128"/>
      </rPr>
      <t>*</t>
    </r>
    <rPh sb="0" eb="2">
      <t>ウケイ</t>
    </rPh>
    <rPh sb="3" eb="5">
      <t>キカン</t>
    </rPh>
    <rPh sb="14" eb="16">
      <t>ヒョウキ</t>
    </rPh>
    <phoneticPr fontId="12"/>
  </si>
  <si>
    <t>在外公館　（U10:U34）</t>
    <rPh sb="0" eb="2">
      <t>ザイガイ</t>
    </rPh>
    <rPh sb="2" eb="4">
      <t>コウカン</t>
    </rPh>
    <phoneticPr fontId="12"/>
  </si>
  <si>
    <t>Islamabad</t>
  </si>
  <si>
    <t>Port Moresby</t>
  </si>
  <si>
    <t>・下表からＳＳＰ認定状へ取り込まれる項目があります。誤字、脱字に注意し、略字を避けて入力して下さい　（ＳＳＰ認定状：　招へい対象者がSSPで来日する事を認定する英文資料。ＪＳＴが作成し、受入れ機関へ郵送。ビザ申請時に必要 ）  ・＊は必須項目　
・The information below appears in Letter of SSP Certificate.  Please make sure all the data is accurate　(Letter of SSP Certificate:  Letter in English certifying that the applicant is invited for SSP)   　・＊Required fields
・下表填写的内容将在SSP认定证书上使用，请避免错别字，务必认真填写　(SSP认定证书:  应邀者受SSP项目的邀请日本短期访问的证明材料)　・＊必填项目</t>
    <rPh sb="1" eb="3">
      <t>カヒョウ</t>
    </rPh>
    <rPh sb="8" eb="10">
      <t>ニンテイ</t>
    </rPh>
    <rPh sb="10" eb="11">
      <t>ジョウ</t>
    </rPh>
    <rPh sb="12" eb="13">
      <t>ト</t>
    </rPh>
    <rPh sb="14" eb="15">
      <t>コ</t>
    </rPh>
    <rPh sb="18" eb="20">
      <t>コウモク</t>
    </rPh>
    <rPh sb="26" eb="28">
      <t>ゴジ</t>
    </rPh>
    <rPh sb="29" eb="31">
      <t>ダツジ</t>
    </rPh>
    <rPh sb="32" eb="34">
      <t>チュウイ</t>
    </rPh>
    <rPh sb="36" eb="38">
      <t>リャクジ</t>
    </rPh>
    <rPh sb="39" eb="40">
      <t>サ</t>
    </rPh>
    <rPh sb="42" eb="44">
      <t>ニュウリョク</t>
    </rPh>
    <rPh sb="46" eb="47">
      <t>クダ</t>
    </rPh>
    <rPh sb="82" eb="84">
      <t>シリョウ</t>
    </rPh>
    <rPh sb="117" eb="119">
      <t>ヒッス</t>
    </rPh>
    <rPh sb="119" eb="121">
      <t>コウモク</t>
    </rPh>
    <phoneticPr fontId="12"/>
  </si>
  <si>
    <t>入力内容がパスポート情報と相違ないことを確認後「確認済み」に変更→</t>
    <rPh sb="0" eb="2">
      <t>ニュウリョク</t>
    </rPh>
    <rPh sb="2" eb="4">
      <t>ナイヨウ</t>
    </rPh>
    <rPh sb="10" eb="12">
      <t>ジョウホウ</t>
    </rPh>
    <rPh sb="13" eb="15">
      <t>ソウイ</t>
    </rPh>
    <rPh sb="20" eb="22">
      <t>カクニン</t>
    </rPh>
    <rPh sb="22" eb="23">
      <t>ゴ</t>
    </rPh>
    <rPh sb="24" eb="26">
      <t>カクニン</t>
    </rPh>
    <rPh sb="26" eb="27">
      <t>ズ</t>
    </rPh>
    <rPh sb="30" eb="32">
      <t>ヘンコウ</t>
    </rPh>
    <phoneticPr fontId="14"/>
  </si>
  <si>
    <r>
      <rPr>
        <sz val="18"/>
        <color indexed="8"/>
        <rFont val="ＭＳ Ｐゴシック"/>
        <family val="3"/>
        <charset val="128"/>
      </rPr>
      <t>Current Residential Address of Visa Applicant</t>
    </r>
    <r>
      <rPr>
        <sz val="18"/>
        <color indexed="10"/>
        <rFont val="ＭＳ Ｐゴシック"/>
        <family val="3"/>
        <charset val="128"/>
      </rPr>
      <t>*</t>
    </r>
    <r>
      <rPr>
        <sz val="16"/>
        <color indexed="8"/>
        <rFont val="ＭＳ Ｐゴシック"/>
        <family val="3"/>
        <charset val="128"/>
      </rPr>
      <t xml:space="preserve">
*Room number should be included  (if any)
*The address should be identical to that on
 Visa Application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招へい対象者の居住地（部屋番号まで記入）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FangSong"/>
        <family val="3"/>
        <charset val="134"/>
      </rPr>
      <t>应</t>
    </r>
    <r>
      <rPr>
        <sz val="12"/>
        <color indexed="8"/>
        <rFont val="ＭＳ Ｐゴシック"/>
        <family val="3"/>
        <charset val="128"/>
      </rPr>
      <t>邀者的居住地（</t>
    </r>
    <r>
      <rPr>
        <sz val="12"/>
        <color indexed="8"/>
        <rFont val="FangSong"/>
        <family val="3"/>
        <charset val="134"/>
      </rPr>
      <t>请详细</t>
    </r>
    <r>
      <rPr>
        <sz val="12"/>
        <color indexed="8"/>
        <rFont val="ＭＳ Ｐゴシック"/>
        <family val="3"/>
        <charset val="128"/>
      </rPr>
      <t>写明</t>
    </r>
    <r>
      <rPr>
        <sz val="12"/>
        <color indexed="8"/>
        <rFont val="FangSong"/>
        <family val="3"/>
        <charset val="134"/>
      </rPr>
      <t>邮编</t>
    </r>
    <r>
      <rPr>
        <sz val="12"/>
        <color indexed="8"/>
        <rFont val="ＭＳ Ｐゴシック"/>
        <family val="3"/>
        <charset val="128"/>
      </rPr>
      <t xml:space="preserve">，室号等）
</t>
    </r>
    <r>
      <rPr>
        <sz val="14"/>
        <color indexed="8"/>
        <rFont val="ＭＳ Ｐゴシック"/>
        <family val="3"/>
        <charset val="128"/>
      </rPr>
      <t/>
    </r>
    <rPh sb="151" eb="152">
      <t>ショウ</t>
    </rPh>
    <rPh sb="154" eb="157">
      <t>タイショウシャ</t>
    </rPh>
    <rPh sb="158" eb="161">
      <t>キョジュウチ</t>
    </rPh>
    <rPh sb="162" eb="164">
      <t>ヘヤ</t>
    </rPh>
    <rPh sb="164" eb="166">
      <t>バンゴウ</t>
    </rPh>
    <rPh sb="168" eb="170">
      <t>キニュウ</t>
    </rPh>
    <phoneticPr fontId="12"/>
  </si>
  <si>
    <r>
      <rPr>
        <sz val="18"/>
        <color indexed="8"/>
        <rFont val="ＭＳ Ｐゴシック"/>
        <family val="3"/>
        <charset val="128"/>
      </rPr>
      <t>Postal Code</t>
    </r>
    <r>
      <rPr>
        <sz val="18"/>
        <color indexed="10"/>
        <rFont val="ＭＳ Ｐゴシック"/>
        <family val="3"/>
        <charset val="128"/>
      </rPr>
      <t>*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 xml:space="preserve">郵便番号
</t>
    </r>
    <r>
      <rPr>
        <sz val="13"/>
        <color indexed="8"/>
        <rFont val="ＭＳ Ｐゴシック"/>
        <family val="3"/>
        <charset val="128"/>
      </rPr>
      <t>邮</t>
    </r>
    <r>
      <rPr>
        <sz val="13"/>
        <color indexed="8"/>
        <rFont val="ＭＳ Ｐゴシック"/>
        <family val="3"/>
        <charset val="128"/>
      </rPr>
      <t>政</t>
    </r>
    <r>
      <rPr>
        <sz val="13"/>
        <color indexed="8"/>
        <rFont val="ＭＳ Ｐゴシック"/>
        <family val="3"/>
        <charset val="128"/>
      </rPr>
      <t>编码</t>
    </r>
    <r>
      <rPr>
        <sz val="14"/>
        <color indexed="8"/>
        <rFont val="ＭＳ Ｐゴシック"/>
        <family val="3"/>
        <charset val="128"/>
      </rPr>
      <t/>
    </r>
    <rPh sb="13" eb="17">
      <t>ユウビンバンゴウ</t>
    </rPh>
    <phoneticPr fontId="14"/>
  </si>
  <si>
    <r>
      <rPr>
        <sz val="18"/>
        <color indexed="8"/>
        <rFont val="ＭＳ Ｐゴシック"/>
        <family val="3"/>
        <charset val="128"/>
      </rPr>
      <t xml:space="preserve">Name of Sending Organization </t>
    </r>
    <r>
      <rPr>
        <sz val="18"/>
        <color indexed="10"/>
        <rFont val="ＭＳ Ｐゴシック"/>
        <family val="3"/>
        <charset val="128"/>
      </rPr>
      <t>*</t>
    </r>
    <r>
      <rPr>
        <sz val="18"/>
        <color indexed="8"/>
        <rFont val="ＭＳ Ｐゴシック"/>
        <family val="3"/>
        <charset val="128"/>
      </rPr>
      <t xml:space="preserve">
</t>
    </r>
    <r>
      <rPr>
        <sz val="14"/>
        <color indexed="8"/>
        <rFont val="ＭＳ Ｐゴシック"/>
        <family val="3"/>
        <charset val="128"/>
      </rPr>
      <t xml:space="preserve">(in full)
</t>
    </r>
    <r>
      <rPr>
        <sz val="13"/>
        <color indexed="8"/>
        <rFont val="ＭＳ Ｐゴシック"/>
        <family val="3"/>
        <charset val="128"/>
      </rPr>
      <t>送出し機関 （招へい対象者の所属機関）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派遣</t>
    </r>
    <r>
      <rPr>
        <sz val="12"/>
        <color indexed="8"/>
        <rFont val="ＭＳ Ｐゴシック"/>
        <family val="3"/>
        <charset val="128"/>
      </rPr>
      <t>单</t>
    </r>
    <r>
      <rPr>
        <sz val="12"/>
        <color indexed="8"/>
        <rFont val="ＭＳ Ｐゴシック"/>
        <family val="3"/>
        <charset val="128"/>
      </rPr>
      <t>位（</t>
    </r>
    <r>
      <rPr>
        <sz val="12"/>
        <color indexed="8"/>
        <rFont val="ＭＳ Ｐゴシック"/>
        <family val="3"/>
        <charset val="128"/>
      </rPr>
      <t>应</t>
    </r>
    <r>
      <rPr>
        <sz val="12"/>
        <color indexed="8"/>
        <rFont val="ＭＳ Ｐゴシック"/>
        <family val="3"/>
        <charset val="128"/>
      </rPr>
      <t>邀者的所属</t>
    </r>
    <r>
      <rPr>
        <sz val="12"/>
        <color indexed="8"/>
        <rFont val="ＭＳ Ｐゴシック"/>
        <family val="3"/>
        <charset val="128"/>
      </rPr>
      <t>单</t>
    </r>
    <r>
      <rPr>
        <sz val="12"/>
        <color indexed="8"/>
        <rFont val="ＭＳ Ｐゴシック"/>
        <family val="3"/>
        <charset val="128"/>
      </rPr>
      <t>位）</t>
    </r>
    <r>
      <rPr>
        <sz val="14"/>
        <color indexed="8"/>
        <rFont val="ＭＳ Ｐゴシック"/>
        <family val="3"/>
        <charset val="128"/>
      </rPr>
      <t xml:space="preserve">
</t>
    </r>
    <rPh sb="41" eb="43">
      <t>オクリダ</t>
    </rPh>
    <rPh sb="44" eb="46">
      <t>キカン</t>
    </rPh>
    <rPh sb="48" eb="49">
      <t>ショウ</t>
    </rPh>
    <rPh sb="51" eb="54">
      <t>タイショウシャ</t>
    </rPh>
    <rPh sb="55" eb="57">
      <t>ショゾク</t>
    </rPh>
    <rPh sb="57" eb="59">
      <t>キカン</t>
    </rPh>
    <phoneticPr fontId="12"/>
  </si>
  <si>
    <r>
      <rPr>
        <sz val="18"/>
        <color indexed="8"/>
        <rFont val="ＭＳ Ｐゴシック"/>
        <family val="3"/>
        <charset val="128"/>
      </rPr>
      <t>Position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属性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职务</t>
    </r>
    <rPh sb="9" eb="11">
      <t>ゾクセイ</t>
    </rPh>
    <phoneticPr fontId="12"/>
  </si>
  <si>
    <r>
      <rPr>
        <sz val="18"/>
        <color indexed="8"/>
        <rFont val="ＭＳ Ｐゴシック"/>
        <family val="3"/>
        <charset val="128"/>
      </rPr>
      <t>Full Name in English alphabet</t>
    </r>
    <r>
      <rPr>
        <sz val="18"/>
        <color indexed="10"/>
        <rFont val="ＭＳ Ｐゴシック"/>
        <family val="3"/>
        <charset val="128"/>
      </rPr>
      <t>*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氏名（アルファベット表記）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姓名（拼音）</t>
    </r>
    <rPh sb="41" eb="43">
      <t>ヒョウキ</t>
    </rPh>
    <phoneticPr fontId="12"/>
  </si>
  <si>
    <r>
      <t>氏名漢字表記</t>
    </r>
    <r>
      <rPr>
        <sz val="14"/>
        <color indexed="10"/>
        <rFont val="ＭＳ Ｐゴシック"/>
        <family val="3"/>
        <charset val="128"/>
      </rPr>
      <t>*</t>
    </r>
    <r>
      <rPr>
        <sz val="14"/>
        <color indexed="8"/>
        <rFont val="ＭＳ Ｐゴシック"/>
        <family val="3"/>
        <charset val="128"/>
      </rPr>
      <t xml:space="preserve">
（中国パスポートのみ）</t>
    </r>
    <r>
      <rPr>
        <sz val="14"/>
        <color indexed="10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姓名</t>
    </r>
    <r>
      <rPr>
        <sz val="12"/>
        <color indexed="8"/>
        <rFont val="SimSun"/>
        <charset val="134"/>
      </rPr>
      <t>（汉字,须与护照一致）</t>
    </r>
    <rPh sb="0" eb="2">
      <t>シメイ</t>
    </rPh>
    <rPh sb="2" eb="4">
      <t>カンジ</t>
    </rPh>
    <rPh sb="4" eb="5">
      <t>ヒョウ</t>
    </rPh>
    <rPh sb="5" eb="6">
      <t>キ</t>
    </rPh>
    <rPh sb="9" eb="11">
      <t>チュウゴク</t>
    </rPh>
    <phoneticPr fontId="14"/>
  </si>
  <si>
    <t>氏名</t>
    <rPh sb="0" eb="2">
      <t>シメイ</t>
    </rPh>
    <phoneticPr fontId="12"/>
  </si>
  <si>
    <t>性別</t>
    <rPh sb="0" eb="2">
      <t>セイベツ</t>
    </rPh>
    <phoneticPr fontId="12"/>
  </si>
  <si>
    <r>
      <t xml:space="preserve">生年月日
</t>
    </r>
    <r>
      <rPr>
        <b/>
        <sz val="12"/>
        <color indexed="8"/>
        <rFont val="ＭＳ Ｐゴシック"/>
        <family val="3"/>
        <charset val="128"/>
      </rPr>
      <t>(DD/MM/YYYY)</t>
    </r>
    <rPh sb="0" eb="2">
      <t>セイネン</t>
    </rPh>
    <rPh sb="2" eb="4">
      <t>ガッピ</t>
    </rPh>
    <phoneticPr fontId="12"/>
  </si>
  <si>
    <t>居住地</t>
    <rPh sb="0" eb="3">
      <t>キョジュウチ</t>
    </rPh>
    <phoneticPr fontId="12"/>
  </si>
  <si>
    <t>国籍</t>
    <rPh sb="0" eb="2">
      <t>コクセキ</t>
    </rPh>
    <phoneticPr fontId="12"/>
  </si>
  <si>
    <t>在外公館</t>
    <rPh sb="0" eb="2">
      <t>ザイガイ</t>
    </rPh>
    <rPh sb="2" eb="4">
      <t>コウカン</t>
    </rPh>
    <phoneticPr fontId="12"/>
  </si>
  <si>
    <t>入国日</t>
    <rPh sb="0" eb="2">
      <t>ニュウコク</t>
    </rPh>
    <rPh sb="2" eb="3">
      <t>ビ</t>
    </rPh>
    <phoneticPr fontId="12"/>
  </si>
  <si>
    <t>出国日</t>
    <rPh sb="0" eb="2">
      <t>シュッコク</t>
    </rPh>
    <rPh sb="2" eb="3">
      <t>ビ</t>
    </rPh>
    <phoneticPr fontId="12"/>
  </si>
  <si>
    <t>受付番号</t>
    <rPh sb="0" eb="2">
      <t>ウケツケ</t>
    </rPh>
    <rPh sb="2" eb="4">
      <t>バンゴウ</t>
    </rPh>
    <phoneticPr fontId="12"/>
  </si>
  <si>
    <t>受入れ機関</t>
    <rPh sb="0" eb="2">
      <t>ウケイ</t>
    </rPh>
    <rPh sb="3" eb="5">
      <t>キカン</t>
    </rPh>
    <phoneticPr fontId="12"/>
  </si>
  <si>
    <t>敬称</t>
    <rPh sb="0" eb="2">
      <t>ケイショウ</t>
    </rPh>
    <phoneticPr fontId="14"/>
  </si>
  <si>
    <t>申請先国 (大文字）</t>
    <rPh sb="0" eb="2">
      <t>シンセイ</t>
    </rPh>
    <rPh sb="2" eb="3">
      <t>サキ</t>
    </rPh>
    <rPh sb="3" eb="4">
      <t>コク</t>
    </rPh>
    <rPh sb="6" eb="9">
      <t>オオモジ</t>
    </rPh>
    <phoneticPr fontId="12"/>
  </si>
  <si>
    <t>申請先国（大＆小文字）</t>
    <rPh sb="0" eb="2">
      <t>シンセイ</t>
    </rPh>
    <rPh sb="2" eb="3">
      <t>サキ</t>
    </rPh>
    <rPh sb="3" eb="4">
      <t>コク</t>
    </rPh>
    <rPh sb="5" eb="6">
      <t>ダイ</t>
    </rPh>
    <rPh sb="7" eb="8">
      <t>ショウ</t>
    </rPh>
    <rPh sb="8" eb="10">
      <t>モジ</t>
    </rPh>
    <phoneticPr fontId="14"/>
  </si>
  <si>
    <t>滞在日数
Days of stay</t>
    <rPh sb="0" eb="2">
      <t>タイザイ</t>
    </rPh>
    <rPh sb="2" eb="4">
      <t>ニッスウ</t>
    </rPh>
    <phoneticPr fontId="12"/>
  </si>
  <si>
    <r>
      <rPr>
        <sz val="18"/>
        <color indexed="8"/>
        <rFont val="ＭＳ Ｐゴシック"/>
        <family val="3"/>
        <charset val="128"/>
      </rPr>
      <t xml:space="preserve"> Type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 xml:space="preserve">種類
</t>
    </r>
    <r>
      <rPr>
        <sz val="10"/>
        <color indexed="8"/>
        <rFont val="ＭＳ Ｐゴシック"/>
        <family val="3"/>
        <charset val="128"/>
      </rPr>
      <t>护</t>
    </r>
    <r>
      <rPr>
        <sz val="10"/>
        <color indexed="8"/>
        <rFont val="ＭＳ Ｐゴシック"/>
        <family val="3"/>
        <charset val="128"/>
      </rPr>
      <t>照</t>
    </r>
    <r>
      <rPr>
        <sz val="10"/>
        <color indexed="8"/>
        <rFont val="ＭＳ Ｐゴシック"/>
        <family val="3"/>
        <charset val="128"/>
      </rPr>
      <t>类</t>
    </r>
    <r>
      <rPr>
        <sz val="10"/>
        <color indexed="8"/>
        <rFont val="ＭＳ Ｐゴシック"/>
        <family val="3"/>
        <charset val="128"/>
      </rPr>
      <t>型</t>
    </r>
    <rPh sb="6" eb="8">
      <t>シュルイ</t>
    </rPh>
    <phoneticPr fontId="14"/>
  </si>
  <si>
    <t>氏名</t>
    <rPh sb="0" eb="2">
      <t>シメイ</t>
    </rPh>
    <phoneticPr fontId="14"/>
  </si>
  <si>
    <t>国</t>
    <rPh sb="0" eb="1">
      <t>クニ</t>
    </rPh>
    <phoneticPr fontId="14"/>
  </si>
  <si>
    <t>インド</t>
  </si>
  <si>
    <t>インドネシア</t>
  </si>
  <si>
    <t>ウズベキスタン</t>
  </si>
  <si>
    <t>カザフスタン</t>
  </si>
  <si>
    <t>カンボジア</t>
  </si>
  <si>
    <t>キルギス</t>
  </si>
  <si>
    <t>サモア</t>
  </si>
  <si>
    <t>スリランカ</t>
  </si>
  <si>
    <t>ソロモン諸島</t>
    <rPh sb="4" eb="6">
      <t>ショトウ</t>
    </rPh>
    <phoneticPr fontId="10"/>
  </si>
  <si>
    <t>タイ</t>
  </si>
  <si>
    <t>タジキスタン</t>
  </si>
  <si>
    <t>中国</t>
    <rPh sb="0" eb="2">
      <t>チュウゴク</t>
    </rPh>
    <phoneticPr fontId="10"/>
  </si>
  <si>
    <t>トルクメニスタン</t>
  </si>
  <si>
    <t>トンガ</t>
  </si>
  <si>
    <t>ネパール</t>
  </si>
  <si>
    <t>パキスタン</t>
  </si>
  <si>
    <t>パプアニューギニア</t>
  </si>
  <si>
    <t>パラオ</t>
  </si>
  <si>
    <t>バングラディシュ</t>
  </si>
  <si>
    <t>東ティモール</t>
    <rPh sb="0" eb="1">
      <t>ヒガシ</t>
    </rPh>
    <phoneticPr fontId="10"/>
  </si>
  <si>
    <t>フィジー</t>
  </si>
  <si>
    <t>フィリピン</t>
  </si>
  <si>
    <t>ブータン</t>
  </si>
  <si>
    <t>ブルネイ</t>
  </si>
  <si>
    <t>ベトナム</t>
  </si>
  <si>
    <t>マーシャル諸島</t>
    <rPh sb="5" eb="7">
      <t>ショトウ</t>
    </rPh>
    <phoneticPr fontId="10"/>
  </si>
  <si>
    <t>マレーシア</t>
  </si>
  <si>
    <t>ミクロネシア</t>
  </si>
  <si>
    <t>ミャンマー</t>
  </si>
  <si>
    <t>モルディブ</t>
  </si>
  <si>
    <t>モンゴル</t>
  </si>
  <si>
    <t>ラオス</t>
  </si>
  <si>
    <t>国別　合計
(あいうえお順)</t>
    <rPh sb="0" eb="2">
      <t>クニベツ</t>
    </rPh>
    <rPh sb="3" eb="5">
      <t>ゴウケイ</t>
    </rPh>
    <rPh sb="12" eb="13">
      <t>ジュン</t>
    </rPh>
    <phoneticPr fontId="12"/>
  </si>
  <si>
    <r>
      <rPr>
        <b/>
        <sz val="12"/>
        <color indexed="8"/>
        <rFont val="ＭＳ Ｐゴシック"/>
        <family val="3"/>
        <charset val="128"/>
      </rPr>
      <t>←国籍。</t>
    </r>
    <r>
      <rPr>
        <sz val="12"/>
        <color indexed="8"/>
        <rFont val="ＭＳ Ｐゴシック"/>
        <family val="3"/>
        <charset val="128"/>
      </rPr>
      <t>申請先ではない。</t>
    </r>
    <rPh sb="1" eb="3">
      <t>コクセキ</t>
    </rPh>
    <rPh sb="4" eb="6">
      <t>シンセイ</t>
    </rPh>
    <rPh sb="6" eb="7">
      <t>サキ</t>
    </rPh>
    <phoneticPr fontId="14"/>
  </si>
  <si>
    <t>パスポート国籍</t>
    <rPh sb="5" eb="7">
      <t>コクセキ</t>
    </rPh>
    <phoneticPr fontId="12"/>
  </si>
  <si>
    <t>BANGLADESHI</t>
    <phoneticPr fontId="14"/>
  </si>
  <si>
    <t>BHUTANESE</t>
    <phoneticPr fontId="14"/>
  </si>
  <si>
    <t>BRUNEI DARUSSALAM</t>
  </si>
  <si>
    <t>FIJIAN</t>
    <phoneticPr fontId="14"/>
  </si>
  <si>
    <t>KAZAKHSTAN</t>
  </si>
  <si>
    <t>KYRGYZ REPUBLIC</t>
    <phoneticPr fontId="14"/>
  </si>
  <si>
    <t>MALAYSIA</t>
  </si>
  <si>
    <t>MALDIVIAN</t>
    <phoneticPr fontId="14"/>
  </si>
  <si>
    <t>MHL</t>
    <phoneticPr fontId="14"/>
  </si>
  <si>
    <t>MICRONESIA</t>
    <phoneticPr fontId="14"/>
  </si>
  <si>
    <t>MONGOLIA</t>
  </si>
  <si>
    <t>MYANMAR</t>
  </si>
  <si>
    <t>NEPALESE</t>
    <phoneticPr fontId="14"/>
  </si>
  <si>
    <t>PAKISTANI</t>
    <phoneticPr fontId="14"/>
  </si>
  <si>
    <t>SAMOAN</t>
    <phoneticPr fontId="14"/>
  </si>
  <si>
    <t>SOLOMON ISLANDER</t>
    <phoneticPr fontId="14"/>
  </si>
  <si>
    <t>SRI LANKAN</t>
    <phoneticPr fontId="14"/>
  </si>
  <si>
    <t>TAJIKISTAN</t>
  </si>
  <si>
    <t>TIMORENSE</t>
    <phoneticPr fontId="14"/>
  </si>
  <si>
    <t>TONGAN</t>
    <phoneticPr fontId="14"/>
  </si>
  <si>
    <t>TURKMENISTAN</t>
  </si>
  <si>
    <t>UZBEKISTAN</t>
  </si>
  <si>
    <t>国名　</t>
    <rPh sb="0" eb="2">
      <t>コクメイ</t>
    </rPh>
    <phoneticPr fontId="12"/>
  </si>
  <si>
    <t>BANGLADESH</t>
  </si>
  <si>
    <t>CAMBODIA</t>
  </si>
  <si>
    <t>CHINA</t>
  </si>
  <si>
    <t>FIJI</t>
  </si>
  <si>
    <t>INDIA</t>
  </si>
  <si>
    <t>KYRGYZSTAN</t>
  </si>
  <si>
    <t>LAOS</t>
  </si>
  <si>
    <t>MICRONESIA</t>
  </si>
  <si>
    <t>NEPAL</t>
  </si>
  <si>
    <t>PAKISTAN</t>
  </si>
  <si>
    <t>PALAU</t>
  </si>
  <si>
    <t>PHILIPPINES</t>
  </si>
  <si>
    <t>THAILAND</t>
  </si>
  <si>
    <t>TONGA</t>
  </si>
  <si>
    <t>VIETNAM</t>
  </si>
  <si>
    <t>Bangladesh</t>
  </si>
  <si>
    <t>Cambodia</t>
  </si>
  <si>
    <t>China</t>
  </si>
  <si>
    <t>Fiji</t>
  </si>
  <si>
    <t>India</t>
  </si>
  <si>
    <t>Indonesia</t>
  </si>
  <si>
    <t>Kazakhstan</t>
  </si>
  <si>
    <t>Kyrgyzstan</t>
  </si>
  <si>
    <t>Malaysia</t>
  </si>
  <si>
    <t>Mongolia</t>
  </si>
  <si>
    <t>Myanmar</t>
  </si>
  <si>
    <t>Nepal</t>
  </si>
  <si>
    <t>Pakistan</t>
  </si>
  <si>
    <t>Palau</t>
  </si>
  <si>
    <t>Philippines</t>
  </si>
  <si>
    <t>Tajikistan</t>
  </si>
  <si>
    <t>Thailand</t>
  </si>
  <si>
    <t>Tonga</t>
  </si>
  <si>
    <t>Turkmenistan</t>
  </si>
  <si>
    <t>Uzbekistan</t>
  </si>
  <si>
    <t>Bandar Seri Begawan</t>
  </si>
  <si>
    <t>Koror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</si>
  <si>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</si>
  <si>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</si>
  <si>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</si>
  <si>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</si>
  <si>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</si>
  <si>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</si>
  <si>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</si>
  <si>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</si>
  <si>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</si>
  <si>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</si>
  <si>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</si>
  <si>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</si>
  <si>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</si>
  <si>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</si>
  <si>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</si>
  <si>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</si>
  <si>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</si>
  <si>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</si>
  <si>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</si>
  <si>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</si>
  <si>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</si>
  <si>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r>
      <t>SSP認定状郵送先  （</t>
    </r>
    <r>
      <rPr>
        <b/>
        <sz val="22"/>
        <color indexed="10"/>
        <rFont val="ＭＳ Ｐゴシック"/>
        <family val="3"/>
        <charset val="128"/>
      </rPr>
      <t>受入れ機関</t>
    </r>
    <r>
      <rPr>
        <b/>
        <sz val="22"/>
        <rFont val="ＭＳ Ｐゴシック"/>
        <family val="3"/>
        <charset val="128"/>
      </rPr>
      <t>の郵便番号、住所、機関名、部署、役職、氏名）</t>
    </r>
    <r>
      <rPr>
        <b/>
        <sz val="22"/>
        <color indexed="10"/>
        <rFont val="ＭＳ Ｐゴシック"/>
        <family val="3"/>
        <charset val="128"/>
      </rPr>
      <t>*</t>
    </r>
    <r>
      <rPr>
        <b/>
        <sz val="22"/>
        <rFont val="ＭＳ Ｐゴシック"/>
        <family val="3"/>
        <charset val="128"/>
      </rPr>
      <t>　　　</t>
    </r>
    <rPh sb="6" eb="8">
      <t>ユウソウ</t>
    </rPh>
    <rPh sb="8" eb="9">
      <t>サキ</t>
    </rPh>
    <rPh sb="26" eb="28">
      <t>キカン</t>
    </rPh>
    <rPh sb="28" eb="29">
      <t>メイ</t>
    </rPh>
    <phoneticPr fontId="12"/>
  </si>
  <si>
    <t>Others (SV, etc.)</t>
  </si>
  <si>
    <r>
      <t>電話番号</t>
    </r>
    <r>
      <rPr>
        <sz val="20"/>
        <color indexed="10"/>
        <rFont val="ＭＳ Ｐゴシック"/>
        <family val="3"/>
        <charset val="128"/>
      </rPr>
      <t>*</t>
    </r>
    <rPh sb="0" eb="2">
      <t>デンワ</t>
    </rPh>
    <rPh sb="2" eb="4">
      <t>バンゴウ</t>
    </rPh>
    <phoneticPr fontId="12"/>
  </si>
  <si>
    <r>
      <t>電子メールアドレス</t>
    </r>
    <r>
      <rPr>
        <sz val="20"/>
        <color indexed="10"/>
        <rFont val="ＭＳ Ｐゴシック"/>
        <family val="3"/>
        <charset val="128"/>
      </rPr>
      <t>*</t>
    </r>
    <rPh sb="0" eb="2">
      <t>デンシ</t>
    </rPh>
    <phoneticPr fontId="12"/>
  </si>
  <si>
    <t>KOREA</t>
  </si>
  <si>
    <t>MARSHALL ISLANDS</t>
  </si>
  <si>
    <t>PAPUA NEW GUINEA</t>
  </si>
  <si>
    <t>SAMOA</t>
  </si>
  <si>
    <t>SINGAPORE</t>
  </si>
  <si>
    <t>SOLOMON ISLANDS</t>
  </si>
  <si>
    <t>SRI LANKA</t>
  </si>
  <si>
    <t>TAIWAN</t>
  </si>
  <si>
    <t>TIMOR LESTE</t>
  </si>
  <si>
    <t>NEW ZEALAND</t>
  </si>
  <si>
    <t>本リスト提出先：　　ssp@jst.go.jp  （ＪＳＴビザ担当宛てにメール添付送信）
メール件名：       　｢ビザ発給支援：　受付番号_受入れ機関名｣</t>
    <rPh sb="0" eb="1">
      <t>ホン</t>
    </rPh>
    <rPh sb="4" eb="5">
      <t>ツツミ</t>
    </rPh>
    <rPh sb="5" eb="6">
      <t>デ</t>
    </rPh>
    <rPh sb="6" eb="7">
      <t>サキ</t>
    </rPh>
    <rPh sb="48" eb="49">
      <t>ケン</t>
    </rPh>
    <rPh sb="49" eb="50">
      <t>メイ</t>
    </rPh>
    <rPh sb="62" eb="64">
      <t>ハッキュウ</t>
    </rPh>
    <rPh sb="64" eb="66">
      <t>シエン</t>
    </rPh>
    <rPh sb="68" eb="70">
      <t>ウケツケ</t>
    </rPh>
    <rPh sb="70" eb="72">
      <t>バンゴウ</t>
    </rPh>
    <rPh sb="73" eb="75">
      <t>ウケイ</t>
    </rPh>
    <rPh sb="76" eb="78">
      <t>キカン</t>
    </rPh>
    <rPh sb="78" eb="79">
      <t>メイ</t>
    </rPh>
    <phoneticPr fontId="12"/>
  </si>
  <si>
    <t>シンガポール</t>
  </si>
  <si>
    <t>Brunei_Darussalam</t>
  </si>
  <si>
    <t>Laos</t>
  </si>
  <si>
    <t>Marshal_lIslands</t>
  </si>
  <si>
    <t>Micronesia</t>
  </si>
  <si>
    <t>New_Zealand</t>
  </si>
  <si>
    <t>Papua_New_Guinea</t>
  </si>
  <si>
    <t>Singapore</t>
  </si>
  <si>
    <t>Solomon_Islands</t>
  </si>
  <si>
    <t>Sri_Lanka</t>
  </si>
  <si>
    <t>Timor_Leste</t>
  </si>
  <si>
    <t>Vietnam</t>
  </si>
  <si>
    <t>KAZAKHSTAN</t>
    <phoneticPr fontId="12"/>
  </si>
  <si>
    <t>KOREA</t>
    <phoneticPr fontId="12"/>
  </si>
  <si>
    <t>KYRGYZSTAN</t>
    <phoneticPr fontId="12"/>
  </si>
  <si>
    <t>MALAYSIA</t>
    <phoneticPr fontId="12"/>
  </si>
  <si>
    <t>Marshall Islands</t>
    <phoneticPr fontId="12"/>
  </si>
  <si>
    <t>MICRONESIA</t>
    <phoneticPr fontId="12"/>
  </si>
  <si>
    <t>MONGOLIA</t>
    <phoneticPr fontId="12"/>
  </si>
  <si>
    <t>MYANMAR</t>
    <phoneticPr fontId="12"/>
  </si>
  <si>
    <t>NEPAL</t>
    <phoneticPr fontId="12"/>
  </si>
  <si>
    <t>PAKISTAN</t>
    <phoneticPr fontId="12"/>
  </si>
  <si>
    <t>PALAU</t>
    <phoneticPr fontId="12"/>
  </si>
  <si>
    <t>PAPUA NEW GUINEA</t>
    <phoneticPr fontId="12"/>
  </si>
  <si>
    <t>SAMOA</t>
    <phoneticPr fontId="12"/>
  </si>
  <si>
    <t>SINGAPORE</t>
    <phoneticPr fontId="12"/>
  </si>
  <si>
    <t>SRI LANKA</t>
    <phoneticPr fontId="12"/>
  </si>
  <si>
    <t>TAIWAN</t>
    <phoneticPr fontId="12"/>
  </si>
  <si>
    <t>TAJIKISTAN</t>
    <phoneticPr fontId="12"/>
  </si>
  <si>
    <t>TIMOR LESTE</t>
    <phoneticPr fontId="12"/>
  </si>
  <si>
    <t>TONGA</t>
    <phoneticPr fontId="12"/>
  </si>
  <si>
    <t>TURKMENISTAN</t>
    <phoneticPr fontId="12"/>
  </si>
  <si>
    <t>UZBEKISTAN</t>
    <phoneticPr fontId="12"/>
  </si>
  <si>
    <t>Dhaka</t>
    <phoneticPr fontId="12"/>
  </si>
  <si>
    <t>Bandar Seri Begawan</t>
    <phoneticPr fontId="12"/>
  </si>
  <si>
    <t>Phnom Penh</t>
    <phoneticPr fontId="12"/>
  </si>
  <si>
    <t>Beijing</t>
    <phoneticPr fontId="12"/>
  </si>
  <si>
    <t>Chongqing</t>
    <phoneticPr fontId="12"/>
  </si>
  <si>
    <t>Dalian</t>
    <phoneticPr fontId="12"/>
  </si>
  <si>
    <t>Guangzhou</t>
    <phoneticPr fontId="12"/>
  </si>
  <si>
    <t>Hong Kong</t>
    <phoneticPr fontId="12"/>
  </si>
  <si>
    <t>Qingdao</t>
    <phoneticPr fontId="12"/>
  </si>
  <si>
    <t>Shanghai</t>
    <phoneticPr fontId="12"/>
  </si>
  <si>
    <t>Shenyang</t>
    <phoneticPr fontId="12"/>
  </si>
  <si>
    <t>Suva</t>
    <phoneticPr fontId="12"/>
  </si>
  <si>
    <t>Bengaluru</t>
    <phoneticPr fontId="12"/>
  </si>
  <si>
    <t>Chennai</t>
    <phoneticPr fontId="12"/>
  </si>
  <si>
    <t>Kolkata</t>
    <phoneticPr fontId="12"/>
  </si>
  <si>
    <t>Mumbai</t>
    <phoneticPr fontId="12"/>
  </si>
  <si>
    <t>New Delhi</t>
    <phoneticPr fontId="12"/>
  </si>
  <si>
    <t>Denpasar</t>
    <phoneticPr fontId="12"/>
  </si>
  <si>
    <t>Jakarta</t>
    <phoneticPr fontId="12"/>
  </si>
  <si>
    <t>Makassar</t>
    <phoneticPr fontId="12"/>
  </si>
  <si>
    <t>Medan</t>
    <phoneticPr fontId="12"/>
  </si>
  <si>
    <t>Surabaya</t>
    <phoneticPr fontId="12"/>
  </si>
  <si>
    <t>Astana City</t>
    <phoneticPr fontId="12"/>
  </si>
  <si>
    <t>Busan</t>
    <phoneticPr fontId="12"/>
  </si>
  <si>
    <t>Jeju-do</t>
    <phoneticPr fontId="12"/>
  </si>
  <si>
    <t>Bishkek</t>
    <phoneticPr fontId="12"/>
  </si>
  <si>
    <t>Vientiane</t>
    <phoneticPr fontId="12"/>
  </si>
  <si>
    <t>Kota Kinabalu</t>
    <phoneticPr fontId="12"/>
  </si>
  <si>
    <t>Kuala Lumpur</t>
    <phoneticPr fontId="12"/>
  </si>
  <si>
    <t>Penang</t>
    <phoneticPr fontId="12"/>
  </si>
  <si>
    <t>Majuro</t>
    <phoneticPr fontId="12"/>
  </si>
  <si>
    <t>Pohnpei</t>
    <phoneticPr fontId="12"/>
  </si>
  <si>
    <t>Ulaanbaatar</t>
    <phoneticPr fontId="12"/>
  </si>
  <si>
    <t>Yangon</t>
    <phoneticPr fontId="12"/>
  </si>
  <si>
    <t>Kathmandu</t>
    <phoneticPr fontId="12"/>
  </si>
  <si>
    <t>Karach</t>
    <phoneticPr fontId="12"/>
  </si>
  <si>
    <t>KOROR</t>
    <phoneticPr fontId="12"/>
  </si>
  <si>
    <t>Cebu</t>
    <phoneticPr fontId="12"/>
  </si>
  <si>
    <t>Davao</t>
    <phoneticPr fontId="12"/>
  </si>
  <si>
    <t>Metro Manila</t>
    <phoneticPr fontId="12"/>
  </si>
  <si>
    <t>Apia</t>
    <phoneticPr fontId="12"/>
  </si>
  <si>
    <t>Singapore</t>
    <phoneticPr fontId="12"/>
  </si>
  <si>
    <t>Honiara</t>
    <phoneticPr fontId="12"/>
  </si>
  <si>
    <t>Colombo</t>
    <phoneticPr fontId="12"/>
  </si>
  <si>
    <t>Taipei</t>
    <phoneticPr fontId="12"/>
  </si>
  <si>
    <t>Dushanbe</t>
    <phoneticPr fontId="12"/>
  </si>
  <si>
    <t>Bangkok</t>
    <phoneticPr fontId="12"/>
  </si>
  <si>
    <t>Chiang Mai</t>
    <phoneticPr fontId="12"/>
  </si>
  <si>
    <t>Dili</t>
    <phoneticPr fontId="12"/>
  </si>
  <si>
    <t>Nuku'alofa</t>
    <phoneticPr fontId="12"/>
  </si>
  <si>
    <t>Ashgabat</t>
    <phoneticPr fontId="12"/>
  </si>
  <si>
    <t>Tashkent</t>
    <phoneticPr fontId="12"/>
  </si>
  <si>
    <t>Hanoi</t>
    <phoneticPr fontId="12"/>
  </si>
  <si>
    <t>Ho Chi Minh</t>
    <phoneticPr fontId="12"/>
  </si>
  <si>
    <t>Wellington</t>
    <phoneticPr fontId="12"/>
  </si>
  <si>
    <r>
      <rPr>
        <b/>
        <sz val="22"/>
        <color indexed="10"/>
        <rFont val="ＭＳ Ｐゴシック"/>
        <family val="3"/>
        <charset val="128"/>
      </rPr>
      <t>Enter Personal Information exactly as appeared on Passport</t>
    </r>
    <r>
      <rPr>
        <b/>
        <sz val="16"/>
        <color indexed="10"/>
        <rFont val="ＭＳ Ｐゴシック"/>
        <family val="3"/>
        <charset val="128"/>
      </rPr>
      <t xml:space="preserve">
パスポートの記述通りに入力</t>
    </r>
    <r>
      <rPr>
        <b/>
        <sz val="18"/>
        <color indexed="10"/>
        <rFont val="ＭＳ Ｐゴシック"/>
        <family val="3"/>
        <charset val="128"/>
      </rPr>
      <t xml:space="preserve">
</t>
    </r>
    <r>
      <rPr>
        <b/>
        <sz val="16"/>
        <color indexed="10"/>
        <rFont val="ＭＳ Ｐゴシック"/>
        <family val="3"/>
        <charset val="128"/>
      </rPr>
      <t>填写</t>
    </r>
    <r>
      <rPr>
        <b/>
        <sz val="16"/>
        <color indexed="10"/>
        <rFont val="FangSong"/>
        <family val="3"/>
        <charset val="134"/>
      </rPr>
      <t>护</t>
    </r>
    <r>
      <rPr>
        <b/>
        <sz val="16"/>
        <color indexed="10"/>
        <rFont val="ＭＳ Ｐゴシック"/>
        <family val="3"/>
        <charset val="128"/>
      </rPr>
      <t>照信息</t>
    </r>
    <phoneticPr fontId="12"/>
  </si>
  <si>
    <r>
      <rPr>
        <sz val="18"/>
        <color indexed="8"/>
        <rFont val="ＭＳ Ｐゴシック"/>
        <family val="3"/>
        <charset val="128"/>
      </rPr>
      <t xml:space="preserve">Date of Entry </t>
    </r>
    <r>
      <rPr>
        <sz val="18"/>
        <color indexed="10"/>
        <rFont val="ＭＳ Ｐゴシック"/>
        <family val="3"/>
        <charset val="128"/>
      </rPr>
      <t>*</t>
    </r>
    <r>
      <rPr>
        <sz val="18"/>
        <color indexed="8"/>
        <rFont val="ＭＳ Ｐゴシック"/>
        <family val="3"/>
        <charset val="128"/>
      </rPr>
      <t xml:space="preserve">
into Japan</t>
    </r>
    <r>
      <rPr>
        <sz val="14"/>
        <color indexed="8"/>
        <rFont val="ＭＳ Ｐゴシック"/>
        <family val="3"/>
        <charset val="128"/>
      </rPr>
      <t xml:space="preserve">
日本入国日
到达日本日期</t>
    </r>
    <phoneticPr fontId="12"/>
  </si>
  <si>
    <r>
      <rPr>
        <sz val="18"/>
        <color indexed="8"/>
        <rFont val="ＭＳ Ｐゴシック"/>
        <family val="3"/>
        <charset val="128"/>
      </rPr>
      <t xml:space="preserve">Date of Departure </t>
    </r>
    <r>
      <rPr>
        <sz val="18"/>
        <color indexed="10"/>
        <rFont val="ＭＳ Ｐゴシック"/>
        <family val="3"/>
        <charset val="128"/>
      </rPr>
      <t>*</t>
    </r>
    <r>
      <rPr>
        <sz val="18"/>
        <color indexed="8"/>
        <rFont val="ＭＳ Ｐゴシック"/>
        <family val="3"/>
        <charset val="128"/>
      </rPr>
      <t xml:space="preserve">
from Japan</t>
    </r>
    <r>
      <rPr>
        <sz val="14"/>
        <color indexed="8"/>
        <rFont val="ＭＳ Ｐゴシック"/>
        <family val="3"/>
        <charset val="128"/>
      </rPr>
      <t xml:space="preserve">
日本出国日
离开日本日期</t>
    </r>
    <phoneticPr fontId="12"/>
  </si>
  <si>
    <r>
      <rPr>
        <sz val="18"/>
        <color indexed="8"/>
        <rFont val="ＭＳ Ｐゴシック"/>
        <family val="3"/>
        <charset val="128"/>
      </rPr>
      <t xml:space="preserve">Location of Japanese Embassy/Consulate </t>
    </r>
    <r>
      <rPr>
        <sz val="18"/>
        <color indexed="10"/>
        <rFont val="ＭＳ Ｐゴシック"/>
        <family val="3"/>
        <charset val="128"/>
      </rPr>
      <t>*</t>
    </r>
    <r>
      <rPr>
        <sz val="18"/>
        <color indexed="8"/>
        <rFont val="ＭＳ Ｐゴシック"/>
        <family val="3"/>
        <charset val="128"/>
      </rPr>
      <t xml:space="preserve">
to apply for visa</t>
    </r>
    <r>
      <rPr>
        <sz val="14"/>
        <color indexed="8"/>
        <rFont val="ＭＳ Ｐゴシック"/>
        <family val="3"/>
        <charset val="128"/>
      </rPr>
      <t xml:space="preserve">
ビザ</t>
    </r>
    <r>
      <rPr>
        <sz val="13"/>
        <color indexed="8"/>
        <rFont val="ＭＳ Ｐゴシック"/>
        <family val="3"/>
        <charset val="128"/>
      </rPr>
      <t>申請先公館の所在地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申</t>
    </r>
    <r>
      <rPr>
        <sz val="12"/>
        <color indexed="8"/>
        <rFont val="ＭＳ Ｐゴシック"/>
        <family val="3"/>
        <charset val="128"/>
      </rPr>
      <t>请签证领馆</t>
    </r>
    <r>
      <rPr>
        <sz val="12"/>
        <color indexed="8"/>
        <rFont val="ＭＳ Ｐゴシック"/>
        <family val="3"/>
        <charset val="128"/>
      </rPr>
      <t>的所在地</t>
    </r>
    <phoneticPr fontId="12"/>
  </si>
  <si>
    <r>
      <rPr>
        <sz val="18"/>
        <color indexed="8"/>
        <rFont val="ＭＳ Ｐゴシック"/>
        <family val="3"/>
        <charset val="128"/>
      </rPr>
      <t>Email Address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電子メールアドレス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电</t>
    </r>
    <r>
      <rPr>
        <sz val="12"/>
        <color indexed="8"/>
        <rFont val="ＭＳ Ｐゴシック"/>
        <family val="3"/>
        <charset val="128"/>
      </rPr>
      <t>子</t>
    </r>
    <r>
      <rPr>
        <sz val="12"/>
        <color indexed="8"/>
        <rFont val="ＭＳ Ｐゴシック"/>
        <family val="3"/>
        <charset val="128"/>
      </rPr>
      <t>邮</t>
    </r>
    <r>
      <rPr>
        <sz val="12"/>
        <color indexed="8"/>
        <rFont val="ＭＳ Ｐゴシック"/>
        <family val="3"/>
        <charset val="128"/>
      </rPr>
      <t>箱</t>
    </r>
    <phoneticPr fontId="12"/>
  </si>
  <si>
    <r>
      <rPr>
        <sz val="18"/>
        <color indexed="8"/>
        <rFont val="ＭＳ Ｐゴシック"/>
        <family val="3"/>
        <charset val="128"/>
      </rPr>
      <t>Telephone Number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電話番号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电话</t>
    </r>
    <r>
      <rPr>
        <sz val="12"/>
        <color indexed="8"/>
        <rFont val="ＭＳ Ｐゴシック"/>
        <family val="3"/>
        <charset val="128"/>
      </rPr>
      <t>号</t>
    </r>
    <r>
      <rPr>
        <sz val="12"/>
        <color indexed="8"/>
        <rFont val="ＭＳ Ｐゴシック"/>
        <family val="3"/>
        <charset val="128"/>
      </rPr>
      <t>码</t>
    </r>
    <phoneticPr fontId="12"/>
  </si>
  <si>
    <r>
      <rPr>
        <sz val="12"/>
        <color indexed="8"/>
        <rFont val="ＭＳ Ｐゴシック"/>
        <family val="3"/>
        <charset val="128"/>
      </rPr>
      <t>Gender</t>
    </r>
    <r>
      <rPr>
        <sz val="12"/>
        <color indexed="10"/>
        <rFont val="ＭＳ Ｐゴシック"/>
        <family val="3"/>
        <charset val="128"/>
      </rPr>
      <t>*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性別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性</t>
    </r>
    <r>
      <rPr>
        <sz val="12"/>
        <color indexed="8"/>
        <rFont val="ＭＳ Ｐゴシック"/>
        <family val="3"/>
        <charset val="128"/>
      </rPr>
      <t>别</t>
    </r>
    <phoneticPr fontId="12"/>
  </si>
  <si>
    <r>
      <rPr>
        <sz val="18"/>
        <color indexed="8"/>
        <rFont val="ＭＳ Ｐゴシック"/>
        <family val="3"/>
        <charset val="128"/>
      </rPr>
      <t>Date of Birth</t>
    </r>
    <r>
      <rPr>
        <sz val="18"/>
        <color indexed="10"/>
        <rFont val="ＭＳ Ｐゴシック"/>
        <family val="3"/>
        <charset val="128"/>
      </rPr>
      <t>*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6"/>
        <color indexed="8"/>
        <rFont val="ＭＳ Ｐゴシック"/>
        <family val="3"/>
        <charset val="128"/>
      </rPr>
      <t>生年月日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6"/>
        <color indexed="8"/>
        <rFont val="ＭＳ Ｐゴシック"/>
        <family val="3"/>
        <charset val="128"/>
      </rPr>
      <t>出生日期</t>
    </r>
    <phoneticPr fontId="12"/>
  </si>
  <si>
    <r>
      <rPr>
        <sz val="18"/>
        <color indexed="8"/>
        <rFont val="ＭＳ Ｐゴシック"/>
        <family val="3"/>
        <charset val="128"/>
      </rPr>
      <t>Nationality</t>
    </r>
    <r>
      <rPr>
        <sz val="18"/>
        <color indexed="10"/>
        <rFont val="ＭＳ Ｐゴシック"/>
        <family val="3"/>
        <charset val="128"/>
      </rPr>
      <t>*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国籍等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国籍</t>
    </r>
    <phoneticPr fontId="12"/>
  </si>
  <si>
    <r>
      <t xml:space="preserve">Passport
</t>
    </r>
    <r>
      <rPr>
        <sz val="16"/>
        <color indexed="8"/>
        <rFont val="ＭＳ Ｐゴシック"/>
        <family val="3"/>
        <charset val="128"/>
      </rPr>
      <t>护</t>
    </r>
    <r>
      <rPr>
        <sz val="16"/>
        <color indexed="8"/>
        <rFont val="ＭＳ Ｐゴシック"/>
        <family val="3"/>
        <charset val="128"/>
      </rPr>
      <t xml:space="preserve">照 </t>
    </r>
    <r>
      <rPr>
        <sz val="22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/>
    </r>
    <phoneticPr fontId="12"/>
  </si>
  <si>
    <t>Host Organization</t>
    <phoneticPr fontId="12"/>
  </si>
  <si>
    <r>
      <rPr>
        <sz val="16"/>
        <color indexed="8"/>
        <rFont val="ＭＳ Ｐゴシック"/>
        <family val="3"/>
        <charset val="128"/>
      </rPr>
      <t>Passport No.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3"/>
        <color indexed="8"/>
        <rFont val="ＭＳ Ｐゴシック"/>
        <family val="3"/>
        <charset val="128"/>
      </rPr>
      <t>旅券番号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护</t>
    </r>
    <r>
      <rPr>
        <sz val="12"/>
        <color indexed="8"/>
        <rFont val="ＭＳ Ｐゴシック"/>
        <family val="3"/>
        <charset val="128"/>
      </rPr>
      <t>照号</t>
    </r>
    <r>
      <rPr>
        <sz val="12"/>
        <color indexed="8"/>
        <rFont val="ＭＳ Ｐゴシック"/>
        <family val="3"/>
        <charset val="128"/>
      </rPr>
      <t>码</t>
    </r>
    <phoneticPr fontId="12"/>
  </si>
  <si>
    <r>
      <t>Date of Expiry
有効期限満了日</t>
    </r>
    <r>
      <rPr>
        <sz val="14"/>
        <color indexed="8"/>
        <rFont val="ＭＳ Ｐゴシック"/>
        <family val="3"/>
        <charset val="128"/>
      </rPr>
      <t xml:space="preserve">
</t>
    </r>
    <r>
      <rPr>
        <sz val="12"/>
        <color indexed="8"/>
        <rFont val="ＭＳ Ｐゴシック"/>
        <family val="3"/>
        <charset val="128"/>
      </rPr>
      <t>有效期限</t>
    </r>
    <phoneticPr fontId="12"/>
  </si>
  <si>
    <t>YYYY/M/D</t>
    <phoneticPr fontId="14"/>
  </si>
  <si>
    <t>Country ・Region</t>
    <phoneticPr fontId="12"/>
  </si>
  <si>
    <t>City</t>
    <phoneticPr fontId="12"/>
  </si>
  <si>
    <t>PALAUAN</t>
    <phoneticPr fontId="14"/>
  </si>
  <si>
    <t>PAPUA NEW GUINEAN</t>
    <phoneticPr fontId="14"/>
  </si>
  <si>
    <t>BRUNEI DARUSSALAM</t>
    <phoneticPr fontId="12"/>
  </si>
  <si>
    <t>MARSHALL ISLANDS</t>
    <phoneticPr fontId="12"/>
  </si>
  <si>
    <t>NEW ZEALAND</t>
    <phoneticPr fontId="12"/>
  </si>
  <si>
    <t>PAPUA NEW GUINEA</t>
    <phoneticPr fontId="12"/>
  </si>
  <si>
    <t>SINGAPORE</t>
    <phoneticPr fontId="14"/>
  </si>
  <si>
    <t>SOLOMON ISLANDS</t>
    <phoneticPr fontId="12"/>
  </si>
  <si>
    <t>Brunei_Darussalam</t>
    <phoneticPr fontId="12"/>
  </si>
  <si>
    <t>Laos</t>
    <phoneticPr fontId="12"/>
  </si>
  <si>
    <t>Marshal_lIslands</t>
    <phoneticPr fontId="12"/>
  </si>
  <si>
    <t>Micronesia</t>
    <phoneticPr fontId="12"/>
  </si>
  <si>
    <t>New_Zealand</t>
    <phoneticPr fontId="12"/>
  </si>
  <si>
    <t>Papua_New_Guinea</t>
    <phoneticPr fontId="12"/>
  </si>
  <si>
    <t>Singapore</t>
    <phoneticPr fontId="14"/>
  </si>
  <si>
    <t>Solomon_Islands</t>
    <phoneticPr fontId="12"/>
  </si>
  <si>
    <t>Sri_Lanka</t>
    <phoneticPr fontId="12"/>
  </si>
  <si>
    <t>Timor_Leste</t>
    <phoneticPr fontId="12"/>
  </si>
  <si>
    <t>Vietnam</t>
    <phoneticPr fontId="12"/>
  </si>
  <si>
    <t>Denpasar</t>
    <phoneticPr fontId="12"/>
  </si>
  <si>
    <t>Astana City</t>
    <phoneticPr fontId="12"/>
  </si>
  <si>
    <t>Islamabad</t>
    <phoneticPr fontId="14"/>
  </si>
  <si>
    <t>Chennai</t>
    <phoneticPr fontId="12"/>
  </si>
  <si>
    <t>Jakarta</t>
    <phoneticPr fontId="12"/>
  </si>
  <si>
    <t>Kolkata</t>
    <phoneticPr fontId="12"/>
  </si>
  <si>
    <t>Makassar</t>
    <phoneticPr fontId="12"/>
  </si>
  <si>
    <t>Mumbai</t>
    <phoneticPr fontId="12"/>
  </si>
  <si>
    <t>Medan</t>
    <phoneticPr fontId="12"/>
  </si>
  <si>
    <t>Hong Kong</t>
    <phoneticPr fontId="14"/>
  </si>
  <si>
    <t>New Delhi</t>
    <phoneticPr fontId="12"/>
  </si>
  <si>
    <t>Surabaya</t>
    <phoneticPr fontId="12"/>
  </si>
  <si>
    <t>F</t>
    <phoneticPr fontId="12"/>
  </si>
  <si>
    <t>Ms.</t>
    <phoneticPr fontId="12"/>
  </si>
  <si>
    <t>M</t>
    <phoneticPr fontId="12"/>
  </si>
  <si>
    <t>Mr.</t>
    <phoneticPr fontId="12"/>
  </si>
  <si>
    <t>MMM</t>
    <phoneticPr fontId="12"/>
  </si>
  <si>
    <t>JAN</t>
    <phoneticPr fontId="12"/>
  </si>
  <si>
    <t>FEB</t>
    <phoneticPr fontId="12"/>
  </si>
  <si>
    <t>DD</t>
    <phoneticPr fontId="12"/>
  </si>
  <si>
    <t>MMMM</t>
    <phoneticPr fontId="12"/>
  </si>
  <si>
    <t>January</t>
    <phoneticPr fontId="12"/>
  </si>
  <si>
    <t>YYYY（DOB)</t>
    <phoneticPr fontId="12"/>
  </si>
  <si>
    <t>YYYY</t>
    <phoneticPr fontId="12"/>
  </si>
  <si>
    <t>YYYY (P)</t>
    <phoneticPr fontId="12"/>
  </si>
  <si>
    <t>Position</t>
    <phoneticPr fontId="12"/>
  </si>
  <si>
    <t>High school student</t>
    <phoneticPr fontId="12"/>
  </si>
  <si>
    <t>University student</t>
    <phoneticPr fontId="12"/>
  </si>
  <si>
    <t>Graduate student</t>
    <phoneticPr fontId="12"/>
  </si>
  <si>
    <t>Post-doctoral</t>
    <phoneticPr fontId="12"/>
  </si>
  <si>
    <t>Teacher</t>
    <phoneticPr fontId="12"/>
  </si>
  <si>
    <t>Researcher</t>
    <phoneticPr fontId="12"/>
  </si>
  <si>
    <t>〒</t>
    <phoneticPr fontId="14"/>
  </si>
  <si>
    <t>チュウゴク</t>
    <phoneticPr fontId="10"/>
  </si>
  <si>
    <t>カンコク</t>
    <phoneticPr fontId="10"/>
  </si>
  <si>
    <t>マーシャル</t>
    <phoneticPr fontId="10"/>
  </si>
  <si>
    <t>ソロモン</t>
    <phoneticPr fontId="10"/>
  </si>
  <si>
    <t>タイワン</t>
    <phoneticPr fontId="10"/>
  </si>
  <si>
    <t>ヒガシティモール</t>
    <phoneticPr fontId="10"/>
  </si>
  <si>
    <t>ニュージーランド</t>
    <phoneticPr fontId="14"/>
  </si>
  <si>
    <t>M</t>
  </si>
  <si>
    <t xml:space="preserve"> </t>
    <phoneticPr fontId="3"/>
  </si>
  <si>
    <t>University student</t>
  </si>
  <si>
    <t>Graduate student</t>
  </si>
  <si>
    <t xml:space="preserve"> </t>
    <phoneticPr fontId="3"/>
  </si>
  <si>
    <t xml:space="preserve"> </t>
    <phoneticPr fontId="3"/>
  </si>
  <si>
    <t>xxx@gmail.com</t>
    <phoneticPr fontId="3"/>
  </si>
  <si>
    <t>12/12/1997</t>
    <phoneticPr fontId="3"/>
  </si>
  <si>
    <t>FAN ZHONGYAN</t>
    <phoneticPr fontId="3"/>
  </si>
  <si>
    <t>08/08/2028</t>
    <phoneticPr fontId="3"/>
  </si>
  <si>
    <t>Write the postal address where the candidate lives, exactly</t>
    <phoneticPr fontId="3"/>
  </si>
  <si>
    <t xml:space="preserve">University of Science and Technology of China </t>
    <phoneticPr fontId="3"/>
  </si>
  <si>
    <t>230026</t>
    <phoneticPr fontId="3"/>
  </si>
  <si>
    <t>865516360xxxx</t>
    <phoneticPr fontId="3"/>
  </si>
  <si>
    <t>E12345678</t>
    <phoneticPr fontId="3"/>
  </si>
  <si>
    <t>国立大学法人電気通信大学</t>
    <rPh sb="0" eb="2">
      <t>コクリツ</t>
    </rPh>
    <rPh sb="2" eb="4">
      <t>ダイガク</t>
    </rPh>
    <rPh sb="4" eb="6">
      <t>ホウジン</t>
    </rPh>
    <rPh sb="6" eb="8">
      <t>デンキ</t>
    </rPh>
    <rPh sb="8" eb="10">
      <t>ツウシン</t>
    </rPh>
    <rPh sb="10" eb="12">
      <t>ダイガク</t>
    </rPh>
    <phoneticPr fontId="3"/>
  </si>
  <si>
    <t>S2019F0603421</t>
    <phoneticPr fontId="3"/>
  </si>
  <si>
    <t>Ａコース　「科学技術体験コース」</t>
  </si>
  <si>
    <t>National University Corporation The University of Electrto-Communications</t>
    <phoneticPr fontId="3"/>
  </si>
  <si>
    <t>Shanghai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</si>
</sst>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General\ &quot; 名&quot;"/>
    <numFmt numFmtId="177" formatCode="#,###"/>
    <numFmt numFmtId="178" formatCode="###"/>
    <numFmt numFmtId="179" formatCode="dd/mm/yyyy;@"/>
    <numFmt numFmtId="180" formatCode="[$-409]mmmm\ d\,\ yyyy;@"/>
    <numFmt numFmtId="181" formatCode="yyyy&quot;年&quot;m&quot;月&quot;d&quot;日&quot;;@"/>
  </numFmts>
  <fonts count="104">
    <font>
      <sz val="11"/>
      <color theme="1"/>
      <name val="等线"/>
      <family val="2"/>
      <charset val="128"/>
      <scheme val="minor"/>
    </font>
    <font>
      <sz val="11"/>
      <color theme="1"/>
      <name val="等线"/>
      <family val="3"/>
      <charset val="128"/>
      <scheme val="minor"/>
    </font>
    <font>
      <sz val="10"/>
      <color theme="1"/>
      <name val="等线"/>
      <family val="3"/>
      <charset val="128"/>
      <scheme val="minor"/>
    </font>
    <font>
      <sz val="6"/>
      <name val="等线"/>
      <family val="2"/>
      <charset val="128"/>
      <scheme val="minor"/>
    </font>
    <font>
      <sz val="16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22"/>
      <name val="ＭＳ Ｐゴシック"/>
      <family val="3"/>
      <charset val="128"/>
    </font>
    <font>
      <b/>
      <sz val="28"/>
      <name val="ＭＳ Ｐゴシック"/>
      <family val="3"/>
      <charset val="128"/>
    </font>
    <font>
      <b/>
      <sz val="11"/>
      <color indexed="56"/>
      <name val="メイリオ"/>
      <family val="3"/>
      <charset val="128"/>
    </font>
    <font>
      <sz val="16"/>
      <color theme="1"/>
      <name val="等线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color theme="1"/>
      <name val="等线"/>
      <family val="3"/>
      <charset val="128"/>
      <scheme val="minor"/>
    </font>
    <font>
      <sz val="6"/>
      <name val="メイリオ"/>
      <family val="3"/>
      <charset val="128"/>
    </font>
    <font>
      <b/>
      <sz val="16"/>
      <color theme="1"/>
      <name val="等线"/>
      <family val="3"/>
      <charset val="128"/>
      <scheme val="minor"/>
    </font>
    <font>
      <sz val="15"/>
      <color indexed="8"/>
      <name val="ＭＳ Ｐゴシック"/>
      <family val="3"/>
      <charset val="128"/>
    </font>
    <font>
      <sz val="15"/>
      <color indexed="10"/>
      <name val="ＭＳ Ｐゴシック"/>
      <family val="3"/>
      <charset val="128"/>
    </font>
    <font>
      <sz val="16"/>
      <color theme="0" tint="-0.249977111117893"/>
      <name val="等线"/>
      <family val="3"/>
      <charset val="128"/>
      <scheme val="minor"/>
    </font>
    <font>
      <sz val="16"/>
      <color indexed="55"/>
      <name val="ＭＳ Ｐゴシック"/>
      <family val="3"/>
      <charset val="128"/>
    </font>
    <font>
      <sz val="16"/>
      <color theme="0" tint="-0.34998626667073579"/>
      <name val="等线"/>
      <family val="3"/>
      <charset val="128"/>
      <scheme val="minor"/>
    </font>
    <font>
      <b/>
      <sz val="16"/>
      <color theme="1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sz val="14"/>
      <color theme="1"/>
      <name val="等线"/>
      <family val="3"/>
      <charset val="128"/>
      <scheme val="minor"/>
    </font>
    <font>
      <sz val="14"/>
      <color indexed="10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4"/>
      <color indexed="8"/>
      <name val="FangSong"/>
      <family val="3"/>
      <charset val="134"/>
    </font>
    <font>
      <sz val="14"/>
      <color theme="1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18"/>
      <color indexed="10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13"/>
      <color indexed="8"/>
      <name val="ＭＳ Ｐゴシック"/>
      <family val="3"/>
      <charset val="128"/>
    </font>
    <font>
      <sz val="12"/>
      <color indexed="8"/>
      <name val="FangSong"/>
      <family val="3"/>
      <charset val="134"/>
    </font>
    <font>
      <sz val="12"/>
      <color indexed="8"/>
      <name val="ＭＳ Ｐゴシック"/>
      <family val="3"/>
      <charset val="128"/>
    </font>
    <font>
      <sz val="13"/>
      <color indexed="8"/>
      <name val="FangSong"/>
      <family val="3"/>
      <charset val="134"/>
    </font>
    <font>
      <sz val="26"/>
      <color theme="1"/>
      <name val="等线"/>
      <family val="3"/>
      <charset val="128"/>
      <scheme val="minor"/>
    </font>
    <font>
      <sz val="12"/>
      <color indexed="10"/>
      <name val="ＭＳ Ｐゴシック"/>
      <family val="3"/>
      <charset val="128"/>
    </font>
    <font>
      <sz val="16"/>
      <color indexed="8"/>
      <name val="FangSong"/>
      <family val="3"/>
      <charset val="134"/>
    </font>
    <font>
      <sz val="16"/>
      <color theme="1"/>
      <name val="ＭＳ Ｐゴシック"/>
      <family val="3"/>
      <charset val="128"/>
    </font>
    <font>
      <sz val="16"/>
      <name val="等线"/>
      <family val="3"/>
      <charset val="128"/>
      <scheme val="minor"/>
    </font>
    <font>
      <sz val="12"/>
      <color theme="1"/>
      <name val="等线"/>
      <family val="3"/>
      <charset val="128"/>
      <scheme val="minor"/>
    </font>
    <font>
      <sz val="12"/>
      <name val="等线"/>
      <family val="3"/>
      <charset val="128"/>
      <scheme val="minor"/>
    </font>
    <font>
      <sz val="12"/>
      <color rgb="FFFF0000"/>
      <name val="等线"/>
      <family val="3"/>
      <charset val="128"/>
      <scheme val="minor"/>
    </font>
    <font>
      <sz val="10"/>
      <color rgb="FFFF0000"/>
      <name val="等线"/>
      <family val="3"/>
      <charset val="128"/>
      <scheme val="minor"/>
    </font>
    <font>
      <sz val="16"/>
      <color theme="0" tint="-0.34998626667073579"/>
      <name val="ＭＳ Ｐゴシック"/>
      <family val="3"/>
      <charset val="128"/>
    </font>
    <font>
      <sz val="11"/>
      <color theme="0" tint="-0.34998626667073579"/>
      <name val="等线"/>
      <family val="3"/>
      <charset val="128"/>
      <scheme val="minor"/>
    </font>
    <font>
      <sz val="20"/>
      <color theme="1"/>
      <name val="ＭＳ Ｐゴシック"/>
      <family val="3"/>
      <charset val="128"/>
    </font>
    <font>
      <sz val="18"/>
      <color theme="1"/>
      <name val="等线"/>
      <family val="3"/>
      <charset val="128"/>
      <scheme val="minor"/>
    </font>
    <font>
      <sz val="10"/>
      <color theme="0" tint="-0.34998626667073579"/>
      <name val="等线"/>
      <family val="3"/>
      <charset val="128"/>
      <scheme val="minor"/>
    </font>
    <font>
      <sz val="14"/>
      <color theme="0" tint="-0.34998626667073579"/>
      <name val="ＭＳ Ｐゴシック"/>
      <family val="3"/>
      <charset val="128"/>
    </font>
    <font>
      <sz val="14"/>
      <color theme="0" tint="-0.34998626667073579"/>
      <name val="等线"/>
      <family val="3"/>
      <charset val="128"/>
      <scheme val="minor"/>
    </font>
    <font>
      <sz val="20"/>
      <color theme="0" tint="-0.34998626667073579"/>
      <name val="ＭＳ Ｐゴシック"/>
      <family val="3"/>
      <charset val="128"/>
    </font>
    <font>
      <b/>
      <sz val="16"/>
      <color theme="0" tint="-0.34998626667073579"/>
      <name val="等线"/>
      <family val="3"/>
      <charset val="128"/>
      <scheme val="minor"/>
    </font>
    <font>
      <sz val="18"/>
      <color theme="0" tint="-0.34998626667073579"/>
      <name val="ＭＳ Ｐゴシック"/>
      <family val="3"/>
      <charset val="128"/>
    </font>
    <font>
      <sz val="22"/>
      <color indexed="55"/>
      <name val="ＭＳ Ｐゴシック"/>
      <family val="3"/>
      <charset val="128"/>
    </font>
    <font>
      <sz val="18"/>
      <color indexed="55"/>
      <name val="ＭＳ Ｐゴシック"/>
      <family val="3"/>
      <charset val="128"/>
    </font>
    <font>
      <sz val="18"/>
      <color theme="0" tint="-0.34998626667073579"/>
      <name val="等线"/>
      <family val="3"/>
      <charset val="128"/>
      <scheme val="minor"/>
    </font>
    <font>
      <sz val="20"/>
      <name val="ＭＳ Ｐゴシック"/>
      <family val="3"/>
      <charset val="128"/>
    </font>
    <font>
      <sz val="14"/>
      <color theme="1"/>
      <name val="FangSong"/>
      <family val="3"/>
      <charset val="134"/>
    </font>
    <font>
      <i/>
      <sz val="14"/>
      <color rgb="FFFF0000"/>
      <name val="ＭＳ Ｐゴシック"/>
      <family val="3"/>
      <charset val="128"/>
    </font>
    <font>
      <u/>
      <sz val="16"/>
      <color rgb="FFFF0000"/>
      <name val="ＭＳ Ｐゴシック"/>
      <family val="3"/>
      <charset val="128"/>
    </font>
    <font>
      <b/>
      <sz val="22"/>
      <name val="等线"/>
      <family val="3"/>
      <charset val="128"/>
      <scheme val="minor"/>
    </font>
    <font>
      <b/>
      <sz val="26"/>
      <name val="ＭＳ Ｐゴシック"/>
      <family val="3"/>
      <charset val="128"/>
    </font>
    <font>
      <b/>
      <sz val="22"/>
      <name val="FangSong"/>
      <family val="3"/>
      <charset val="134"/>
    </font>
    <font>
      <sz val="10"/>
      <name val="等线"/>
      <family val="3"/>
      <charset val="128"/>
      <scheme val="minor"/>
    </font>
    <font>
      <b/>
      <sz val="14"/>
      <color theme="1"/>
      <name val="等线"/>
      <family val="3"/>
      <charset val="128"/>
      <scheme val="minor"/>
    </font>
    <font>
      <b/>
      <sz val="20"/>
      <color theme="1"/>
      <name val="等线"/>
      <family val="3"/>
      <charset val="128"/>
      <scheme val="minor"/>
    </font>
    <font>
      <sz val="22"/>
      <color theme="1"/>
      <name val="等线"/>
      <family val="3"/>
      <charset val="128"/>
      <scheme val="minor"/>
    </font>
    <font>
      <sz val="22"/>
      <color indexed="10"/>
      <name val="ＭＳ Ｐゴシック"/>
      <family val="3"/>
      <charset val="128"/>
    </font>
    <font>
      <b/>
      <sz val="24"/>
      <color theme="1"/>
      <name val="等线"/>
      <family val="3"/>
      <charset val="128"/>
      <scheme val="minor"/>
    </font>
    <font>
      <sz val="11"/>
      <name val="等线"/>
      <family val="3"/>
      <charset val="128"/>
      <scheme val="minor"/>
    </font>
    <font>
      <sz val="22"/>
      <color indexed="8"/>
      <name val="ＭＳ Ｐゴシック"/>
      <family val="3"/>
      <charset val="128"/>
    </font>
    <font>
      <b/>
      <sz val="26"/>
      <color theme="1"/>
      <name val="等线"/>
      <family val="3"/>
      <charset val="128"/>
      <scheme val="minor"/>
    </font>
    <font>
      <sz val="11"/>
      <color rgb="FF000000"/>
      <name val="等线"/>
      <family val="3"/>
      <charset val="128"/>
      <scheme val="minor"/>
    </font>
    <font>
      <sz val="12"/>
      <color indexed="8"/>
      <name val="等线"/>
      <family val="3"/>
      <charset val="128"/>
      <scheme val="minor"/>
    </font>
    <font>
      <b/>
      <sz val="16"/>
      <color indexed="10"/>
      <name val="ＭＳ Ｐゴシック"/>
      <family val="3"/>
      <charset val="128"/>
    </font>
    <font>
      <b/>
      <sz val="22"/>
      <color indexed="10"/>
      <name val="ＭＳ Ｐゴシック"/>
      <family val="3"/>
      <charset val="128"/>
    </font>
    <font>
      <b/>
      <sz val="18"/>
      <color indexed="10"/>
      <name val="ＭＳ Ｐゴシック"/>
      <family val="3"/>
      <charset val="128"/>
    </font>
    <font>
      <b/>
      <sz val="16"/>
      <color indexed="10"/>
      <name val="FangSong"/>
      <family val="3"/>
      <charset val="134"/>
    </font>
    <font>
      <b/>
      <sz val="16"/>
      <color indexed="10"/>
      <name val="等线"/>
      <family val="3"/>
      <charset val="128"/>
      <scheme val="minor"/>
    </font>
    <font>
      <sz val="14"/>
      <color indexed="8"/>
      <name val="等线"/>
      <family val="3"/>
      <charset val="128"/>
      <scheme val="minor"/>
    </font>
    <font>
      <b/>
      <sz val="26"/>
      <color rgb="FFFF0000"/>
      <name val="等线"/>
      <family val="3"/>
      <charset val="128"/>
      <scheme val="minor"/>
    </font>
    <font>
      <sz val="12"/>
      <color indexed="8"/>
      <name val="SimSun"/>
      <charset val="134"/>
    </font>
    <font>
      <sz val="22"/>
      <color indexed="8"/>
      <name val="等线"/>
      <family val="3"/>
      <charset val="128"/>
      <scheme val="minor"/>
    </font>
    <font>
      <b/>
      <sz val="12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8"/>
      <color theme="1"/>
      <name val="SimSun"/>
      <charset val="134"/>
    </font>
    <font>
      <sz val="18"/>
      <name val="等线"/>
      <family val="3"/>
      <charset val="128"/>
      <scheme val="minor"/>
    </font>
    <font>
      <u/>
      <sz val="11"/>
      <color theme="10"/>
      <name val="等线"/>
      <family val="3"/>
      <charset val="128"/>
      <scheme val="minor"/>
    </font>
    <font>
      <u/>
      <sz val="18"/>
      <color theme="10"/>
      <name val="等线"/>
      <family val="3"/>
      <charset val="128"/>
      <scheme val="minor"/>
    </font>
    <font>
      <sz val="20"/>
      <color theme="1"/>
      <name val="等线"/>
      <family val="3"/>
      <charset val="128"/>
      <scheme val="minor"/>
    </font>
    <font>
      <sz val="24"/>
      <color theme="1"/>
      <name val="等线"/>
      <family val="3"/>
      <charset val="128"/>
      <scheme val="minor"/>
    </font>
    <font>
      <b/>
      <sz val="28"/>
      <color indexed="8"/>
      <name val="等线"/>
      <family val="3"/>
      <charset val="128"/>
      <scheme val="minor"/>
    </font>
    <font>
      <sz val="20"/>
      <color indexed="10"/>
      <name val="ＭＳ Ｐゴシック"/>
      <family val="3"/>
      <charset val="128"/>
    </font>
    <font>
      <sz val="24"/>
      <color indexed="8"/>
      <name val="等线"/>
      <family val="3"/>
      <charset val="128"/>
      <scheme val="minor"/>
    </font>
    <font>
      <sz val="16"/>
      <color indexed="8"/>
      <name val="等线"/>
      <family val="3"/>
      <charset val="128"/>
      <scheme val="minor"/>
    </font>
    <font>
      <sz val="20"/>
      <name val="等线"/>
      <family val="3"/>
      <charset val="128"/>
      <scheme val="minor"/>
    </font>
    <font>
      <b/>
      <sz val="12"/>
      <color theme="1"/>
      <name val="等线"/>
      <family val="3"/>
      <charset val="128"/>
      <scheme val="minor"/>
    </font>
    <font>
      <sz val="36"/>
      <color theme="1"/>
      <name val="等线"/>
      <family val="3"/>
      <charset val="128"/>
      <scheme val="minor"/>
    </font>
    <font>
      <sz val="16"/>
      <color indexed="55"/>
      <name val="SimSun"/>
      <charset val="134"/>
    </font>
    <font>
      <sz val="16"/>
      <color indexed="10"/>
      <name val="SimSun"/>
      <charset val="134"/>
    </font>
    <font>
      <b/>
      <sz val="16"/>
      <color indexed="8"/>
      <name val="SimSun"/>
      <charset val="134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90" fillId="0" borderId="0" applyNumberFormat="0" applyFill="0" applyBorder="0" applyAlignment="0" applyProtection="0">
      <alignment vertical="center"/>
    </xf>
  </cellStyleXfs>
  <cellXfs count="430">
    <xf numFmtId="0" fontId="0" fillId="0" borderId="0" xfId="0">
      <alignment vertical="center"/>
    </xf>
    <xf numFmtId="0" fontId="2" fillId="0" borderId="0" xfId="1" applyFont="1" applyAlignment="1" applyProtection="1">
      <alignment vertical="top"/>
    </xf>
    <xf numFmtId="0" fontId="6" fillId="0" borderId="1" xfId="1" applyFont="1" applyBorder="1" applyAlignment="1" applyProtection="1">
      <alignment horizontal="centerContinuous" vertical="center" wrapText="1"/>
    </xf>
    <xf numFmtId="0" fontId="6" fillId="0" borderId="1" xfId="1" applyFont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center" vertical="center" wrapText="1"/>
    </xf>
    <xf numFmtId="0" fontId="2" fillId="0" borderId="0" xfId="1" applyFont="1" applyBorder="1" applyAlignment="1" applyProtection="1">
      <alignment vertical="top"/>
    </xf>
    <xf numFmtId="0" fontId="2" fillId="0" borderId="0" xfId="1" applyFont="1" applyProtection="1">
      <alignment vertical="center"/>
    </xf>
    <xf numFmtId="49" fontId="15" fillId="0" borderId="0" xfId="1" applyNumberFormat="1" applyFont="1" applyFill="1" applyBorder="1" applyAlignment="1" applyProtection="1">
      <alignment horizontal="left" vertical="center" indent="1"/>
    </xf>
    <xf numFmtId="0" fontId="1" fillId="0" borderId="0" xfId="1" applyBorder="1" applyProtection="1">
      <alignment vertical="center"/>
    </xf>
    <xf numFmtId="49" fontId="13" fillId="0" borderId="0" xfId="1" applyNumberFormat="1" applyFont="1" applyFill="1" applyBorder="1" applyAlignment="1" applyProtection="1">
      <alignment horizontal="left" vertical="center" indent="1"/>
    </xf>
    <xf numFmtId="0" fontId="2" fillId="0" borderId="0" xfId="1" applyFont="1" applyBorder="1" applyAlignment="1" applyProtection="1">
      <alignment vertical="center" textRotation="255" wrapText="1"/>
    </xf>
    <xf numFmtId="0" fontId="20" fillId="0" borderId="0" xfId="1" applyFont="1" applyFill="1" applyBorder="1" applyAlignment="1" applyProtection="1">
      <alignment horizontal="left" vertical="center" wrapText="1"/>
    </xf>
    <xf numFmtId="0" fontId="2" fillId="0" borderId="0" xfId="1" applyFont="1" applyFill="1" applyBorder="1" applyProtection="1">
      <alignment vertical="center"/>
    </xf>
    <xf numFmtId="0" fontId="2" fillId="0" borderId="0" xfId="1" applyFont="1" applyAlignment="1" applyProtection="1">
      <alignment horizontal="center" vertical="center"/>
    </xf>
    <xf numFmtId="0" fontId="37" fillId="0" borderId="0" xfId="1" applyFont="1" applyBorder="1" applyAlignment="1" applyProtection="1">
      <alignment horizontal="center" vertical="center"/>
    </xf>
    <xf numFmtId="0" fontId="2" fillId="0" borderId="1" xfId="1" applyFont="1" applyBorder="1" applyAlignment="1" applyProtection="1">
      <alignment vertical="center" textRotation="255" wrapText="1"/>
    </xf>
    <xf numFmtId="0" fontId="25" fillId="2" borderId="2" xfId="1" applyFont="1" applyFill="1" applyBorder="1" applyAlignment="1" applyProtection="1">
      <alignment horizontal="center" vertical="center" wrapText="1"/>
    </xf>
    <xf numFmtId="0" fontId="2" fillId="0" borderId="2" xfId="1" applyFont="1" applyBorder="1" applyAlignment="1" applyProtection="1">
      <alignment horizontal="center" vertical="center" wrapText="1"/>
    </xf>
    <xf numFmtId="49" fontId="9" fillId="0" borderId="3" xfId="1" applyNumberFormat="1" applyFont="1" applyFill="1" applyBorder="1" applyAlignment="1" applyProtection="1">
      <alignment vertical="center" wrapText="1"/>
    </xf>
    <xf numFmtId="49" fontId="9" fillId="0" borderId="2" xfId="1" applyNumberFormat="1" applyFont="1" applyFill="1" applyBorder="1" applyAlignment="1" applyProtection="1">
      <alignment vertical="center" wrapText="1" shrinkToFit="1"/>
    </xf>
    <xf numFmtId="0" fontId="9" fillId="0" borderId="2" xfId="1" applyFont="1" applyBorder="1" applyAlignment="1" applyProtection="1">
      <alignment vertical="center" wrapText="1" shrinkToFit="1"/>
    </xf>
    <xf numFmtId="0" fontId="9" fillId="0" borderId="2" xfId="1" applyNumberFormat="1" applyFont="1" applyFill="1" applyBorder="1" applyAlignment="1" applyProtection="1">
      <alignment vertical="center" wrapText="1"/>
    </xf>
    <xf numFmtId="0" fontId="9" fillId="0" borderId="3" xfId="1" applyFont="1" applyFill="1" applyBorder="1" applyAlignment="1" applyProtection="1">
      <alignment horizontal="center" vertical="center" wrapText="1"/>
    </xf>
    <xf numFmtId="0" fontId="41" fillId="0" borderId="3" xfId="1" applyFont="1" applyFill="1" applyBorder="1" applyAlignment="1" applyProtection="1">
      <alignment horizontal="center" vertical="center" wrapText="1" shrinkToFit="1"/>
    </xf>
    <xf numFmtId="49" fontId="41" fillId="0" borderId="3" xfId="1" applyNumberFormat="1" applyFont="1" applyFill="1" applyBorder="1" applyAlignment="1" applyProtection="1">
      <alignment horizontal="center" vertical="center" wrapText="1" shrinkToFit="1"/>
    </xf>
    <xf numFmtId="49" fontId="41" fillId="0" borderId="3" xfId="1" applyNumberFormat="1" applyFont="1" applyFill="1" applyBorder="1" applyAlignment="1" applyProtection="1">
      <alignment horizontal="center" vertical="center" wrapText="1"/>
    </xf>
    <xf numFmtId="0" fontId="9" fillId="0" borderId="2" xfId="1" applyFont="1" applyBorder="1" applyAlignment="1" applyProtection="1">
      <alignment vertical="center" wrapText="1"/>
    </xf>
    <xf numFmtId="0" fontId="9" fillId="0" borderId="2" xfId="1" applyFont="1" applyFill="1" applyBorder="1" applyAlignment="1" applyProtection="1">
      <alignment vertical="center" wrapText="1" shrinkToFit="1"/>
    </xf>
    <xf numFmtId="0" fontId="42" fillId="0" borderId="3" xfId="1" applyNumberFormat="1" applyFont="1" applyFill="1" applyBorder="1" applyAlignment="1" applyProtection="1">
      <alignment horizontal="left" vertical="center" wrapText="1"/>
    </xf>
    <xf numFmtId="0" fontId="42" fillId="0" borderId="3" xfId="1" applyFont="1" applyFill="1" applyBorder="1" applyAlignment="1" applyProtection="1">
      <alignment horizontal="center" vertical="center" wrapText="1"/>
    </xf>
    <xf numFmtId="0" fontId="43" fillId="0" borderId="3" xfId="1" applyFont="1" applyFill="1" applyBorder="1" applyAlignment="1" applyProtection="1">
      <alignment horizontal="center" vertical="center" wrapText="1" shrinkToFit="1"/>
    </xf>
    <xf numFmtId="49" fontId="43" fillId="0" borderId="3" xfId="1" applyNumberFormat="1" applyFont="1" applyFill="1" applyBorder="1" applyAlignment="1" applyProtection="1">
      <alignment horizontal="center" vertical="center" wrapText="1" shrinkToFit="1"/>
    </xf>
    <xf numFmtId="49" fontId="43" fillId="0" borderId="3" xfId="1" applyNumberFormat="1" applyFont="1" applyFill="1" applyBorder="1" applyAlignment="1" applyProtection="1">
      <alignment horizontal="center" vertical="center" wrapText="1"/>
    </xf>
    <xf numFmtId="49" fontId="1" fillId="0" borderId="3" xfId="1" applyNumberFormat="1" applyFont="1" applyFill="1" applyBorder="1" applyAlignment="1" applyProtection="1">
      <alignment vertical="center" wrapText="1"/>
    </xf>
    <xf numFmtId="49" fontId="1" fillId="0" borderId="2" xfId="1" applyNumberFormat="1" applyFont="1" applyFill="1" applyBorder="1" applyAlignment="1" applyProtection="1">
      <alignment vertical="center" wrapText="1" shrinkToFit="1"/>
    </xf>
    <xf numFmtId="0" fontId="1" fillId="0" borderId="2" xfId="1" applyFont="1" applyBorder="1" applyAlignment="1" applyProtection="1">
      <alignment vertical="center" wrapText="1" shrinkToFit="1"/>
    </xf>
    <xf numFmtId="0" fontId="1" fillId="0" borderId="2" xfId="1" applyBorder="1" applyAlignment="1" applyProtection="1">
      <alignment vertical="center" wrapText="1"/>
    </xf>
    <xf numFmtId="0" fontId="1" fillId="0" borderId="2" xfId="1" applyFill="1" applyBorder="1" applyAlignment="1" applyProtection="1">
      <alignment vertical="center" wrapText="1" shrinkToFit="1"/>
    </xf>
    <xf numFmtId="0" fontId="44" fillId="0" borderId="2" xfId="1" applyNumberFormat="1" applyFont="1" applyFill="1" applyBorder="1" applyAlignment="1" applyProtection="1">
      <alignment horizontal="left" vertical="center" wrapText="1"/>
    </xf>
    <xf numFmtId="0" fontId="42" fillId="0" borderId="3" xfId="1" applyNumberFormat="1" applyFont="1" applyFill="1" applyBorder="1" applyAlignment="1" applyProtection="1">
      <alignment horizontal="center" vertical="center" wrapText="1"/>
    </xf>
    <xf numFmtId="0" fontId="45" fillId="0" borderId="0" xfId="1" applyFont="1" applyAlignment="1" applyProtection="1">
      <alignment vertical="center" textRotation="255" wrapText="1"/>
    </xf>
    <xf numFmtId="0" fontId="46" fillId="0" borderId="1" xfId="1" applyFont="1" applyFill="1" applyBorder="1" applyAlignment="1" applyProtection="1">
      <alignment vertical="center" wrapText="1"/>
    </xf>
    <xf numFmtId="0" fontId="46" fillId="0" borderId="0" xfId="1" applyFont="1" applyFill="1" applyBorder="1" applyAlignment="1" applyProtection="1">
      <alignment vertical="center" wrapText="1"/>
    </xf>
    <xf numFmtId="0" fontId="47" fillId="0" borderId="0" xfId="1" applyFont="1" applyBorder="1" applyProtection="1">
      <alignment vertical="center"/>
    </xf>
    <xf numFmtId="0" fontId="50" fillId="0" borderId="0" xfId="1" applyFont="1" applyBorder="1" applyProtection="1">
      <alignment vertical="center"/>
    </xf>
    <xf numFmtId="0" fontId="2" fillId="0" borderId="0" xfId="1" applyFont="1" applyBorder="1" applyProtection="1">
      <alignment vertical="center"/>
    </xf>
    <xf numFmtId="0" fontId="50" fillId="0" borderId="0" xfId="1" applyFont="1" applyProtection="1">
      <alignment vertical="center"/>
    </xf>
    <xf numFmtId="0" fontId="51" fillId="0" borderId="0" xfId="1" applyFont="1" applyFill="1" applyBorder="1" applyAlignment="1" applyProtection="1">
      <alignment horizontal="left" vertical="center" indent="1" shrinkToFit="1"/>
    </xf>
    <xf numFmtId="0" fontId="52" fillId="0" borderId="0" xfId="1" applyFont="1" applyFill="1" applyBorder="1" applyAlignment="1" applyProtection="1">
      <alignment horizontal="center" vertical="center"/>
    </xf>
    <xf numFmtId="0" fontId="20" fillId="0" borderId="0" xfId="1" applyFont="1" applyBorder="1" applyAlignment="1" applyProtection="1">
      <alignment horizontal="left" vertical="center" wrapText="1" indent="2"/>
    </xf>
    <xf numFmtId="0" fontId="46" fillId="0" borderId="0" xfId="1" applyFont="1" applyFill="1" applyBorder="1" applyAlignment="1" applyProtection="1">
      <alignment vertical="center"/>
    </xf>
    <xf numFmtId="0" fontId="20" fillId="0" borderId="0" xfId="1" applyFont="1" applyFill="1" applyBorder="1" applyAlignment="1" applyProtection="1">
      <alignment vertical="center"/>
    </xf>
    <xf numFmtId="0" fontId="50" fillId="0" borderId="0" xfId="1" applyFont="1" applyAlignment="1" applyProtection="1">
      <alignment vertical="top"/>
    </xf>
    <xf numFmtId="0" fontId="52" fillId="0" borderId="0" xfId="1" applyFont="1" applyBorder="1" applyAlignment="1" applyProtection="1">
      <alignment horizontal="center" wrapText="1"/>
    </xf>
    <xf numFmtId="0" fontId="50" fillId="0" borderId="0" xfId="1" applyFont="1" applyBorder="1" applyAlignment="1" applyProtection="1">
      <alignment vertical="top"/>
    </xf>
    <xf numFmtId="0" fontId="54" fillId="0" borderId="0" xfId="1" applyFont="1" applyFill="1" applyBorder="1" applyAlignment="1" applyProtection="1">
      <alignment horizontal="center" vertical="center"/>
    </xf>
    <xf numFmtId="0" fontId="20" fillId="0" borderId="0" xfId="1" applyFont="1" applyBorder="1" applyAlignment="1" applyProtection="1">
      <alignment horizontal="right" vertical="center" wrapText="1"/>
    </xf>
    <xf numFmtId="0" fontId="46" fillId="0" borderId="0" xfId="1" applyFont="1" applyFill="1" applyBorder="1" applyAlignment="1" applyProtection="1">
      <alignment horizontal="left" vertical="center" shrinkToFit="1"/>
    </xf>
    <xf numFmtId="0" fontId="1" fillId="0" borderId="0" xfId="1" applyFont="1" applyProtection="1">
      <alignment vertical="center"/>
    </xf>
    <xf numFmtId="0" fontId="2" fillId="0" borderId="0" xfId="1" applyFont="1" applyFill="1" applyAlignment="1" applyProtection="1">
      <alignment horizontal="center" vertical="center"/>
    </xf>
    <xf numFmtId="0" fontId="2" fillId="0" borderId="0" xfId="1" applyFont="1" applyFill="1" applyProtection="1">
      <alignment vertical="center"/>
    </xf>
    <xf numFmtId="0" fontId="59" fillId="0" borderId="0" xfId="1" applyFont="1" applyBorder="1" applyAlignment="1" applyProtection="1">
      <alignment horizontal="center" vertical="center" wrapText="1"/>
    </xf>
    <xf numFmtId="0" fontId="9" fillId="0" borderId="0" xfId="1" applyFont="1" applyBorder="1" applyAlignment="1" applyProtection="1">
      <alignment horizontal="left" vertical="center" wrapText="1" indent="2"/>
    </xf>
    <xf numFmtId="0" fontId="9" fillId="0" borderId="3" xfId="1" applyNumberFormat="1" applyFont="1" applyFill="1" applyBorder="1" applyAlignment="1" applyProtection="1">
      <alignment vertical="center" wrapText="1"/>
    </xf>
    <xf numFmtId="49" fontId="41" fillId="0" borderId="10" xfId="1" applyNumberFormat="1" applyFont="1" applyFill="1" applyBorder="1" applyAlignment="1" applyProtection="1">
      <alignment horizontal="center" vertical="center" wrapText="1"/>
    </xf>
    <xf numFmtId="49" fontId="41" fillId="0" borderId="0" xfId="1" applyNumberFormat="1" applyFont="1" applyFill="1" applyBorder="1" applyAlignment="1" applyProtection="1">
      <alignment horizontal="center" vertical="center" wrapText="1"/>
    </xf>
    <xf numFmtId="49" fontId="41" fillId="0" borderId="11" xfId="1" applyNumberFormat="1" applyFont="1" applyFill="1" applyBorder="1" applyAlignment="1" applyProtection="1">
      <alignment horizontal="center" vertical="center" wrapText="1"/>
    </xf>
    <xf numFmtId="49" fontId="41" fillId="0" borderId="13" xfId="1" applyNumberFormat="1" applyFont="1" applyFill="1" applyBorder="1" applyAlignment="1" applyProtection="1">
      <alignment horizontal="center" vertical="center" wrapText="1"/>
    </xf>
    <xf numFmtId="49" fontId="41" fillId="0" borderId="1" xfId="1" applyNumberFormat="1" applyFont="1" applyFill="1" applyBorder="1" applyAlignment="1" applyProtection="1">
      <alignment horizontal="center" vertical="center" wrapText="1"/>
    </xf>
    <xf numFmtId="49" fontId="41" fillId="0" borderId="14" xfId="1" applyNumberFormat="1" applyFont="1" applyFill="1" applyBorder="1" applyAlignment="1" applyProtection="1">
      <alignment horizontal="center" vertical="center" wrapText="1"/>
    </xf>
    <xf numFmtId="49" fontId="43" fillId="0" borderId="13" xfId="1" applyNumberFormat="1" applyFont="1" applyFill="1" applyBorder="1" applyAlignment="1" applyProtection="1">
      <alignment horizontal="center" vertical="center" wrapText="1"/>
    </xf>
    <xf numFmtId="49" fontId="43" fillId="0" borderId="13" xfId="1" applyNumberFormat="1" applyFont="1" applyFill="1" applyBorder="1" applyAlignment="1" applyProtection="1">
      <alignment horizontal="center" vertical="center" wrapText="1" shrinkToFit="1"/>
    </xf>
    <xf numFmtId="0" fontId="1" fillId="0" borderId="0" xfId="1" applyFont="1" applyBorder="1" applyProtection="1">
      <alignment vertical="center"/>
    </xf>
    <xf numFmtId="0" fontId="2" fillId="0" borderId="0" xfId="1" applyFont="1" applyAlignment="1">
      <alignment vertical="top"/>
    </xf>
    <xf numFmtId="49" fontId="2" fillId="0" borderId="0" xfId="1" applyNumberFormat="1" applyFont="1" applyBorder="1" applyAlignment="1">
      <alignment vertical="center" textRotation="255"/>
    </xf>
    <xf numFmtId="49" fontId="41" fillId="0" borderId="1" xfId="1" applyNumberFormat="1" applyFont="1" applyBorder="1" applyAlignment="1" applyProtection="1">
      <alignment horizontal="left" vertical="top"/>
    </xf>
    <xf numFmtId="49" fontId="41" fillId="0" borderId="1" xfId="1" applyNumberFormat="1" applyFont="1" applyBorder="1" applyAlignment="1" applyProtection="1">
      <alignment horizontal="left" vertical="top" wrapText="1"/>
    </xf>
    <xf numFmtId="0" fontId="41" fillId="0" borderId="1" xfId="1" applyFont="1" applyBorder="1" applyAlignment="1" applyProtection="1">
      <alignment horizontal="left" vertical="top" wrapText="1"/>
    </xf>
    <xf numFmtId="49" fontId="63" fillId="0" borderId="1" xfId="1" applyNumberFormat="1" applyFont="1" applyBorder="1" applyAlignment="1" applyProtection="1">
      <alignment horizontal="centerContinuous" vertical="top" wrapText="1"/>
    </xf>
    <xf numFmtId="0" fontId="63" fillId="0" borderId="1" xfId="1" applyFont="1" applyBorder="1" applyAlignment="1" applyProtection="1">
      <alignment horizontal="centerContinuous" vertical="top"/>
    </xf>
    <xf numFmtId="49" fontId="63" fillId="0" borderId="1" xfId="1" applyNumberFormat="1" applyFont="1" applyBorder="1" applyAlignment="1" applyProtection="1">
      <alignment horizontal="centerContinuous" vertical="top"/>
    </xf>
    <xf numFmtId="49" fontId="63" fillId="0" borderId="1" xfId="1" applyNumberFormat="1" applyFont="1" applyBorder="1" applyAlignment="1" applyProtection="1">
      <alignment horizontal="center" vertical="center" wrapText="1"/>
    </xf>
    <xf numFmtId="49" fontId="2" fillId="0" borderId="0" xfId="1" applyNumberFormat="1" applyFont="1" applyAlignment="1">
      <alignment vertical="top"/>
    </xf>
    <xf numFmtId="0" fontId="2" fillId="0" borderId="0" xfId="1" applyFont="1" applyBorder="1" applyAlignment="1">
      <alignment vertical="top"/>
    </xf>
    <xf numFmtId="0" fontId="66" fillId="0" borderId="0" xfId="1" applyFont="1" applyAlignment="1">
      <alignment vertical="top"/>
    </xf>
    <xf numFmtId="0" fontId="2" fillId="0" borderId="0" xfId="1" applyFont="1" applyFill="1" applyBorder="1" applyAlignment="1">
      <alignment vertical="top"/>
    </xf>
    <xf numFmtId="0" fontId="2" fillId="0" borderId="0" xfId="1" applyFont="1" applyFill="1" applyBorder="1" applyAlignment="1">
      <alignment horizontal="left" vertical="center"/>
    </xf>
    <xf numFmtId="0" fontId="63" fillId="0" borderId="0" xfId="1" applyFont="1" applyBorder="1" applyAlignment="1" applyProtection="1">
      <alignment horizontal="center" vertical="center" wrapText="1"/>
    </xf>
    <xf numFmtId="0" fontId="68" fillId="0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/>
    </xf>
    <xf numFmtId="0" fontId="2" fillId="0" borderId="0" xfId="1" applyFont="1">
      <alignment vertical="center"/>
    </xf>
    <xf numFmtId="49" fontId="2" fillId="0" borderId="0" xfId="1" applyNumberFormat="1" applyFont="1" applyBorder="1" applyAlignment="1">
      <alignment vertical="center" textRotation="255" wrapText="1"/>
    </xf>
    <xf numFmtId="0" fontId="1" fillId="0" borderId="0" xfId="1" applyFont="1" applyBorder="1">
      <alignment vertical="center"/>
    </xf>
    <xf numFmtId="0" fontId="72" fillId="0" borderId="0" xfId="1" applyFont="1">
      <alignment vertical="center"/>
    </xf>
    <xf numFmtId="0" fontId="1" fillId="0" borderId="0" xfId="1" applyFont="1">
      <alignment vertical="center"/>
    </xf>
    <xf numFmtId="0" fontId="2" fillId="0" borderId="0" xfId="1" applyFont="1" applyFill="1" applyBorder="1">
      <alignment vertical="center"/>
    </xf>
    <xf numFmtId="0" fontId="1" fillId="0" borderId="0" xfId="1" applyFont="1" applyFill="1" applyBorder="1">
      <alignment vertical="center"/>
    </xf>
    <xf numFmtId="0" fontId="69" fillId="0" borderId="2" xfId="1" applyFont="1" applyFill="1" applyBorder="1" applyAlignment="1">
      <alignment horizontal="center" vertical="center" wrapText="1"/>
    </xf>
    <xf numFmtId="0" fontId="1" fillId="4" borderId="2" xfId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5" borderId="2" xfId="1" applyFont="1" applyFill="1" applyBorder="1" applyAlignment="1">
      <alignment horizontal="center" vertical="center" wrapText="1"/>
    </xf>
    <xf numFmtId="0" fontId="1" fillId="3" borderId="2" xfId="1" applyFont="1" applyFill="1" applyBorder="1" applyAlignment="1">
      <alignment horizontal="center" vertical="center" wrapText="1"/>
    </xf>
    <xf numFmtId="0" fontId="1" fillId="6" borderId="2" xfId="1" applyFont="1" applyFill="1" applyBorder="1" applyAlignment="1">
      <alignment horizontal="center" vertical="center" wrapText="1"/>
    </xf>
    <xf numFmtId="0" fontId="1" fillId="0" borderId="2" xfId="1" applyFont="1" applyFill="1" applyBorder="1">
      <alignment vertical="center"/>
    </xf>
    <xf numFmtId="0" fontId="1" fillId="0" borderId="2" xfId="1" applyFont="1" applyFill="1" applyBorder="1" applyAlignment="1">
      <alignment vertical="center" wrapText="1"/>
    </xf>
    <xf numFmtId="0" fontId="9" fillId="0" borderId="0" xfId="1" applyFont="1" applyFill="1" applyBorder="1" applyAlignment="1">
      <alignment horizontal="center" vertical="center"/>
    </xf>
    <xf numFmtId="0" fontId="42" fillId="0" borderId="0" xfId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vertical="center" textRotation="255" wrapText="1"/>
    </xf>
    <xf numFmtId="176" fontId="15" fillId="0" borderId="2" xfId="1" applyNumberFormat="1" applyFont="1" applyFill="1" applyBorder="1" applyAlignment="1">
      <alignment horizontal="center" vertical="center"/>
    </xf>
    <xf numFmtId="177" fontId="15" fillId="0" borderId="2" xfId="1" applyNumberFormat="1" applyFont="1" applyFill="1" applyBorder="1" applyAlignment="1">
      <alignment horizontal="center" vertical="center"/>
    </xf>
    <xf numFmtId="177" fontId="9" fillId="0" borderId="2" xfId="1" applyNumberFormat="1" applyFont="1" applyFill="1" applyBorder="1" applyAlignment="1">
      <alignment horizontal="center" vertical="center"/>
    </xf>
    <xf numFmtId="49" fontId="13" fillId="3" borderId="0" xfId="1" applyNumberFormat="1" applyFont="1" applyFill="1" applyBorder="1" applyAlignment="1">
      <alignment horizontal="center" vertical="center" shrinkToFit="1"/>
    </xf>
    <xf numFmtId="177" fontId="37" fillId="0" borderId="0" xfId="1" applyNumberFormat="1" applyFont="1" applyFill="1" applyBorder="1" applyAlignment="1">
      <alignment horizontal="center" vertical="center"/>
    </xf>
    <xf numFmtId="49" fontId="2" fillId="0" borderId="7" xfId="1" applyNumberFormat="1" applyFont="1" applyBorder="1" applyAlignment="1" applyProtection="1">
      <alignment vertical="top"/>
    </xf>
    <xf numFmtId="0" fontId="2" fillId="0" borderId="7" xfId="1" applyFont="1" applyBorder="1" applyAlignment="1" applyProtection="1">
      <alignment vertical="top"/>
    </xf>
    <xf numFmtId="0" fontId="75" fillId="0" borderId="0" xfId="1" applyFont="1" applyAlignment="1">
      <alignment vertical="center" wrapText="1"/>
    </xf>
    <xf numFmtId="0" fontId="76" fillId="0" borderId="2" xfId="1" applyFont="1" applyFill="1" applyBorder="1" applyAlignment="1">
      <alignment horizontal="center" vertical="center" wrapText="1"/>
    </xf>
    <xf numFmtId="0" fontId="42" fillId="0" borderId="2" xfId="1" applyFont="1" applyFill="1" applyBorder="1" applyAlignment="1">
      <alignment horizontal="center" vertical="center" wrapText="1"/>
    </xf>
    <xf numFmtId="0" fontId="76" fillId="4" borderId="2" xfId="1" applyFont="1" applyFill="1" applyBorder="1" applyAlignment="1">
      <alignment horizontal="center" vertical="center" wrapText="1"/>
    </xf>
    <xf numFmtId="0" fontId="42" fillId="5" borderId="2" xfId="1" applyFont="1" applyFill="1" applyBorder="1" applyAlignment="1">
      <alignment horizontal="center" vertical="center" wrapText="1"/>
    </xf>
    <xf numFmtId="0" fontId="42" fillId="3" borderId="2" xfId="1" applyFont="1" applyFill="1" applyBorder="1" applyAlignment="1">
      <alignment horizontal="center" vertical="center" wrapText="1"/>
    </xf>
    <xf numFmtId="0" fontId="42" fillId="6" borderId="2" xfId="1" applyFont="1" applyFill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top"/>
    </xf>
    <xf numFmtId="0" fontId="37" fillId="0" borderId="0" xfId="1" applyFont="1" applyBorder="1" applyAlignment="1">
      <alignment horizontal="center" vertical="center"/>
    </xf>
    <xf numFmtId="176" fontId="67" fillId="0" borderId="2" xfId="1" applyNumberFormat="1" applyFont="1" applyFill="1" applyBorder="1" applyAlignment="1">
      <alignment horizontal="center" vertical="center"/>
    </xf>
    <xf numFmtId="178" fontId="67" fillId="0" borderId="2" xfId="1" applyNumberFormat="1" applyFont="1" applyFill="1" applyBorder="1" applyAlignment="1">
      <alignment horizontal="center" vertical="center"/>
    </xf>
    <xf numFmtId="0" fontId="66" fillId="0" borderId="0" xfId="1" applyFont="1" applyFill="1" applyBorder="1">
      <alignment vertical="center"/>
    </xf>
    <xf numFmtId="0" fontId="15" fillId="0" borderId="0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top"/>
    </xf>
    <xf numFmtId="49" fontId="77" fillId="0" borderId="13" xfId="1" applyNumberFormat="1" applyFont="1" applyFill="1" applyBorder="1" applyAlignment="1">
      <alignment horizontal="centerContinuous" vertical="center" wrapText="1"/>
    </xf>
    <xf numFmtId="49" fontId="81" fillId="0" borderId="1" xfId="1" applyNumberFormat="1" applyFont="1" applyFill="1" applyBorder="1" applyAlignment="1">
      <alignment horizontal="centerContinuous" vertical="center" wrapText="1"/>
    </xf>
    <xf numFmtId="0" fontId="81" fillId="0" borderId="1" xfId="1" applyFont="1" applyFill="1" applyBorder="1" applyAlignment="1">
      <alignment horizontal="centerContinuous" vertical="center" wrapText="1"/>
    </xf>
    <xf numFmtId="0" fontId="25" fillId="3" borderId="0" xfId="1" applyFont="1" applyFill="1" applyBorder="1" applyAlignment="1">
      <alignment horizontal="center" vertical="center" wrapText="1"/>
    </xf>
    <xf numFmtId="0" fontId="83" fillId="0" borderId="2" xfId="1" applyFont="1" applyFill="1" applyBorder="1" applyAlignment="1">
      <alignment horizontal="center" vertical="top" wrapText="1"/>
    </xf>
    <xf numFmtId="0" fontId="83" fillId="0" borderId="0" xfId="1" applyFont="1" applyFill="1" applyBorder="1" applyAlignment="1">
      <alignment horizontal="center" vertical="top" wrapText="1"/>
    </xf>
    <xf numFmtId="0" fontId="66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15" fillId="0" borderId="0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/>
    </xf>
    <xf numFmtId="49" fontId="82" fillId="2" borderId="9" xfId="1" applyNumberFormat="1" applyFont="1" applyFill="1" applyBorder="1" applyAlignment="1">
      <alignment horizontal="center" vertical="center" wrapText="1"/>
    </xf>
    <xf numFmtId="0" fontId="27" fillId="2" borderId="9" xfId="1" applyFont="1" applyFill="1" applyBorder="1" applyAlignment="1">
      <alignment horizontal="center" vertical="center" wrapText="1"/>
    </xf>
    <xf numFmtId="0" fontId="27" fillId="2" borderId="2" xfId="1" applyFont="1" applyFill="1" applyBorder="1" applyAlignment="1">
      <alignment horizontal="center" vertical="center" wrapText="1"/>
    </xf>
    <xf numFmtId="49" fontId="82" fillId="2" borderId="15" xfId="1" applyNumberFormat="1" applyFont="1" applyFill="1" applyBorder="1" applyAlignment="1">
      <alignment horizontal="center" vertical="center" wrapText="1"/>
    </xf>
    <xf numFmtId="0" fontId="27" fillId="2" borderId="15" xfId="1" applyFont="1" applyFill="1" applyBorder="1" applyAlignment="1">
      <alignment horizontal="center" vertical="center" wrapText="1"/>
    </xf>
    <xf numFmtId="49" fontId="25" fillId="2" borderId="2" xfId="1" applyNumberFormat="1" applyFont="1" applyFill="1" applyBorder="1" applyAlignment="1">
      <alignment horizontal="center" vertical="center" wrapText="1"/>
    </xf>
    <xf numFmtId="49" fontId="2" fillId="0" borderId="2" xfId="1" applyNumberFormat="1" applyFont="1" applyBorder="1" applyAlignment="1" applyProtection="1">
      <alignment horizontal="center" vertical="center" wrapText="1"/>
      <protection locked="0"/>
    </xf>
    <xf numFmtId="49" fontId="49" fillId="0" borderId="3" xfId="1" applyNumberFormat="1" applyFont="1" applyFill="1" applyBorder="1" applyAlignment="1" applyProtection="1">
      <alignment horizontal="left" vertical="center" wrapText="1"/>
      <protection locked="0"/>
    </xf>
    <xf numFmtId="49" fontId="88" fillId="0" borderId="3" xfId="1" applyNumberFormat="1" applyFont="1" applyFill="1" applyBorder="1" applyAlignment="1" applyProtection="1">
      <alignment horizontal="left" vertical="center" wrapText="1"/>
      <protection locked="0"/>
    </xf>
    <xf numFmtId="49" fontId="49" fillId="0" borderId="3" xfId="1" applyNumberFormat="1" applyFont="1" applyFill="1" applyBorder="1" applyAlignment="1" applyProtection="1">
      <alignment horizontal="center" vertical="center" wrapText="1"/>
      <protection locked="0"/>
    </xf>
    <xf numFmtId="14" fontId="49" fillId="0" borderId="3" xfId="1" applyNumberFormat="1" applyFont="1" applyFill="1" applyBorder="1" applyAlignment="1" applyProtection="1">
      <alignment horizontal="center" vertical="center" wrapText="1"/>
      <protection locked="0"/>
    </xf>
    <xf numFmtId="49" fontId="89" fillId="0" borderId="3" xfId="1" applyNumberFormat="1" applyFont="1" applyFill="1" applyBorder="1" applyAlignment="1" applyProtection="1">
      <alignment horizontal="center" vertical="center" wrapText="1" shrinkToFit="1"/>
      <protection locked="0"/>
    </xf>
    <xf numFmtId="0" fontId="89" fillId="0" borderId="3" xfId="1" applyNumberFormat="1" applyFont="1" applyFill="1" applyBorder="1" applyAlignment="1" applyProtection="1">
      <alignment horizontal="center" vertical="center" wrapText="1"/>
      <protection locked="0"/>
    </xf>
    <xf numFmtId="14" fontId="89" fillId="0" borderId="3" xfId="1" applyNumberFormat="1" applyFont="1" applyFill="1" applyBorder="1" applyAlignment="1" applyProtection="1">
      <alignment horizontal="center" vertical="center" wrapText="1"/>
      <protection locked="0"/>
    </xf>
    <xf numFmtId="49" fontId="89" fillId="0" borderId="3" xfId="1" applyNumberFormat="1" applyFont="1" applyFill="1" applyBorder="1" applyAlignment="1" applyProtection="1">
      <alignment horizontal="center" vertical="center" wrapText="1"/>
      <protection locked="0"/>
    </xf>
    <xf numFmtId="49" fontId="49" fillId="0" borderId="3" xfId="1" applyNumberFormat="1" applyFont="1" applyFill="1" applyBorder="1" applyAlignment="1" applyProtection="1">
      <alignment vertical="center" wrapText="1"/>
      <protection locked="0"/>
    </xf>
    <xf numFmtId="49" fontId="91" fillId="3" borderId="3" xfId="2" applyNumberFormat="1" applyFont="1" applyFill="1" applyBorder="1" applyAlignment="1" applyProtection="1">
      <alignment vertical="center" wrapText="1"/>
      <protection locked="0"/>
    </xf>
    <xf numFmtId="49" fontId="49" fillId="3" borderId="3" xfId="1" applyNumberFormat="1" applyFont="1" applyFill="1" applyBorder="1" applyAlignment="1" applyProtection="1">
      <alignment vertical="center" wrapText="1"/>
      <protection locked="0"/>
    </xf>
    <xf numFmtId="49" fontId="49" fillId="0" borderId="2" xfId="1" applyNumberFormat="1" applyFont="1" applyFill="1" applyBorder="1" applyAlignment="1" applyProtection="1">
      <alignment vertical="center" wrapText="1" shrinkToFit="1"/>
      <protection locked="0"/>
    </xf>
    <xf numFmtId="0" fontId="2" fillId="7" borderId="2" xfId="1" applyNumberFormat="1" applyFont="1" applyFill="1" applyBorder="1" applyAlignment="1">
      <alignment horizontal="left" vertical="center"/>
    </xf>
    <xf numFmtId="0" fontId="1" fillId="0" borderId="2" xfId="1" applyFont="1" applyBorder="1">
      <alignment vertical="center"/>
    </xf>
    <xf numFmtId="0" fontId="2" fillId="7" borderId="2" xfId="1" applyNumberFormat="1" applyFont="1" applyFill="1" applyBorder="1" applyAlignment="1">
      <alignment horizontal="center" vertical="center"/>
    </xf>
    <xf numFmtId="179" fontId="2" fillId="7" borderId="2" xfId="1" applyNumberFormat="1" applyFont="1" applyFill="1" applyBorder="1" applyAlignment="1">
      <alignment horizontal="center" vertical="center"/>
    </xf>
    <xf numFmtId="0" fontId="2" fillId="7" borderId="2" xfId="1" applyNumberFormat="1" applyFont="1" applyFill="1" applyBorder="1" applyAlignment="1">
      <alignment horizontal="left" vertical="center" wrapText="1"/>
    </xf>
    <xf numFmtId="0" fontId="1" fillId="7" borderId="2" xfId="1" applyNumberFormat="1" applyFont="1" applyFill="1" applyBorder="1" applyAlignment="1">
      <alignment horizontal="left" vertical="center"/>
    </xf>
    <xf numFmtId="0" fontId="1" fillId="7" borderId="2" xfId="1" applyNumberFormat="1" applyFont="1" applyFill="1" applyBorder="1" applyAlignment="1">
      <alignment horizontal="left" vertical="center" wrapText="1"/>
    </xf>
    <xf numFmtId="180" fontId="2" fillId="7" borderId="2" xfId="1" applyNumberFormat="1" applyFont="1" applyFill="1" applyBorder="1" applyAlignment="1">
      <alignment horizontal="center" vertical="center"/>
    </xf>
    <xf numFmtId="0" fontId="2" fillId="7" borderId="0" xfId="1" applyNumberFormat="1" applyFont="1" applyFill="1" applyBorder="1" applyAlignment="1">
      <alignment horizontal="left" vertical="center"/>
    </xf>
    <xf numFmtId="0" fontId="2" fillId="7" borderId="0" xfId="1" applyNumberFormat="1" applyFont="1" applyFill="1" applyBorder="1" applyAlignment="1">
      <alignment horizontal="left" vertical="center" wrapText="1"/>
    </xf>
    <xf numFmtId="0" fontId="2" fillId="3" borderId="0" xfId="1" applyNumberFormat="1" applyFont="1" applyFill="1" applyBorder="1" applyAlignment="1">
      <alignment horizontal="left" vertical="center"/>
    </xf>
    <xf numFmtId="0" fontId="2" fillId="3" borderId="2" xfId="1" applyFont="1" applyFill="1" applyBorder="1" applyAlignment="1">
      <alignment horizontal="center" vertical="center"/>
    </xf>
    <xf numFmtId="0" fontId="2" fillId="3" borderId="2" xfId="1" applyNumberFormat="1" applyFont="1" applyFill="1" applyBorder="1" applyAlignment="1">
      <alignment horizontal="center" vertical="center"/>
    </xf>
    <xf numFmtId="0" fontId="2" fillId="3" borderId="2" xfId="1" applyNumberFormat="1" applyFont="1" applyFill="1" applyBorder="1" applyAlignment="1">
      <alignment horizontal="left" vertical="center"/>
    </xf>
    <xf numFmtId="0" fontId="42" fillId="0" borderId="2" xfId="1" applyNumberFormat="1" applyFont="1" applyFill="1" applyBorder="1" applyAlignment="1" applyProtection="1">
      <alignment horizontal="center" vertical="center" wrapText="1"/>
    </xf>
    <xf numFmtId="0" fontId="69" fillId="0" borderId="2" xfId="1" applyFont="1" applyFill="1" applyBorder="1" applyAlignment="1">
      <alignment horizontal="center" vertical="center"/>
    </xf>
    <xf numFmtId="0" fontId="42" fillId="0" borderId="2" xfId="1" applyFont="1" applyBorder="1" applyAlignment="1">
      <alignment horizontal="center" vertical="center" wrapText="1"/>
    </xf>
    <xf numFmtId="0" fontId="42" fillId="0" borderId="0" xfId="1" applyFont="1" applyFill="1" applyBorder="1">
      <alignment vertical="center"/>
    </xf>
    <xf numFmtId="49" fontId="49" fillId="0" borderId="2" xfId="1" applyNumberFormat="1" applyFont="1" applyBorder="1" applyAlignment="1" applyProtection="1">
      <alignment vertical="center" wrapText="1" shrinkToFit="1"/>
      <protection locked="0"/>
    </xf>
    <xf numFmtId="0" fontId="49" fillId="0" borderId="2" xfId="1" applyFont="1" applyFill="1" applyBorder="1" applyAlignment="1">
      <alignment horizontal="center" vertical="center"/>
    </xf>
    <xf numFmtId="177" fontId="2" fillId="0" borderId="2" xfId="1" applyNumberFormat="1" applyFont="1" applyFill="1" applyBorder="1" applyAlignment="1">
      <alignment horizontal="center" vertical="center"/>
    </xf>
    <xf numFmtId="177" fontId="42" fillId="0" borderId="2" xfId="1" applyNumberFormat="1" applyFont="1" applyFill="1" applyBorder="1" applyAlignment="1">
      <alignment horizontal="center" vertical="center" wrapText="1"/>
    </xf>
    <xf numFmtId="177" fontId="25" fillId="0" borderId="2" xfId="1" applyNumberFormat="1" applyFont="1" applyFill="1" applyBorder="1" applyAlignment="1">
      <alignment horizontal="center" vertical="center"/>
    </xf>
    <xf numFmtId="0" fontId="2" fillId="0" borderId="0" xfId="1" applyFont="1" applyAlignment="1" applyProtection="1">
      <alignment vertical="top" wrapText="1"/>
    </xf>
    <xf numFmtId="49" fontId="49" fillId="0" borderId="2" xfId="1" applyNumberFormat="1" applyFont="1" applyBorder="1" applyAlignment="1" applyProtection="1">
      <alignment vertical="center" wrapText="1"/>
      <protection locked="0"/>
    </xf>
    <xf numFmtId="0" fontId="1" fillId="0" borderId="0" xfId="1" applyFont="1" applyBorder="1" applyAlignment="1">
      <alignment vertical="center" wrapText="1"/>
    </xf>
    <xf numFmtId="0" fontId="72" fillId="0" borderId="0" xfId="1" applyFont="1" applyAlignment="1">
      <alignment vertical="center" wrapText="1"/>
    </xf>
    <xf numFmtId="0" fontId="1" fillId="0" borderId="2" xfId="1" applyFont="1" applyBorder="1" applyAlignment="1">
      <alignment vertical="center" wrapText="1"/>
    </xf>
    <xf numFmtId="0" fontId="2" fillId="7" borderId="2" xfId="1" applyNumberFormat="1" applyFont="1" applyFill="1" applyBorder="1" applyAlignment="1">
      <alignment horizontal="center" vertical="center" wrapText="1"/>
    </xf>
    <xf numFmtId="0" fontId="2" fillId="3" borderId="0" xfId="1" applyNumberFormat="1" applyFont="1" applyFill="1" applyBorder="1" applyAlignment="1">
      <alignment horizontal="left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vertical="center" wrapText="1"/>
    </xf>
    <xf numFmtId="0" fontId="92" fillId="0" borderId="0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vertical="center" wrapText="1"/>
    </xf>
    <xf numFmtId="0" fontId="2" fillId="0" borderId="0" xfId="1" applyFont="1" applyFill="1" applyBorder="1" applyAlignment="1">
      <alignment horizontal="left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2" fillId="0" borderId="2" xfId="1" applyFont="1" applyFill="1" applyBorder="1" applyAlignment="1">
      <alignment vertical="center"/>
    </xf>
    <xf numFmtId="0" fontId="75" fillId="0" borderId="2" xfId="1" applyFont="1" applyBorder="1" applyAlignment="1">
      <alignment vertical="center" wrapText="1"/>
    </xf>
    <xf numFmtId="0" fontId="76" fillId="0" borderId="3" xfId="1" applyFont="1" applyFill="1" applyBorder="1" applyAlignment="1">
      <alignment horizontal="center" vertical="center" wrapText="1"/>
    </xf>
    <xf numFmtId="0" fontId="42" fillId="0" borderId="5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181" fontId="2" fillId="0" borderId="0" xfId="1" applyNumberFormat="1" applyFont="1" applyFill="1" applyBorder="1" applyAlignment="1">
      <alignment horizontal="center" vertical="center"/>
    </xf>
    <xf numFmtId="0" fontId="76" fillId="0" borderId="15" xfId="1" applyFont="1" applyFill="1" applyBorder="1" applyAlignment="1">
      <alignment horizontal="center" vertical="center" wrapText="1"/>
    </xf>
    <xf numFmtId="49" fontId="2" fillId="3" borderId="0" xfId="1" applyNumberFormat="1" applyFont="1" applyFill="1" applyBorder="1">
      <alignment vertical="center"/>
    </xf>
    <xf numFmtId="0" fontId="76" fillId="0" borderId="0" xfId="1" applyFont="1" applyFill="1" applyBorder="1" applyAlignment="1">
      <alignment horizontal="center" vertical="center" wrapText="1"/>
    </xf>
    <xf numFmtId="0" fontId="25" fillId="0" borderId="0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center" vertical="center"/>
    </xf>
    <xf numFmtId="0" fontId="25" fillId="0" borderId="0" xfId="1" applyFont="1" applyFill="1" applyBorder="1" applyAlignment="1">
      <alignment horizontal="center" vertical="center" wrapText="1"/>
    </xf>
    <xf numFmtId="49" fontId="2" fillId="0" borderId="0" xfId="1" applyNumberFormat="1" applyFont="1">
      <alignment vertical="center"/>
    </xf>
    <xf numFmtId="0" fontId="2" fillId="0" borderId="0" xfId="1" applyNumberFormat="1" applyFont="1" applyFill="1" applyBorder="1" applyAlignment="1">
      <alignment vertical="center"/>
    </xf>
    <xf numFmtId="0" fontId="42" fillId="0" borderId="0" xfId="1" applyFont="1" applyFill="1" applyBorder="1" applyAlignment="1">
      <alignment horizontal="center" vertical="center"/>
    </xf>
    <xf numFmtId="49" fontId="63" fillId="0" borderId="1" xfId="1" applyNumberFormat="1" applyFont="1" applyFill="1" applyBorder="1" applyAlignment="1">
      <alignment vertical="center"/>
    </xf>
    <xf numFmtId="49" fontId="63" fillId="0" borderId="1" xfId="1" applyNumberFormat="1" applyFont="1" applyFill="1" applyBorder="1" applyAlignment="1">
      <alignment vertical="center" wrapText="1"/>
    </xf>
    <xf numFmtId="0" fontId="63" fillId="0" borderId="1" xfId="1" applyFont="1" applyFill="1" applyBorder="1" applyAlignment="1">
      <alignment vertical="center" wrapText="1"/>
    </xf>
    <xf numFmtId="0" fontId="63" fillId="0" borderId="0" xfId="1" applyFont="1" applyFill="1" applyBorder="1" applyAlignment="1">
      <alignment vertical="center" wrapText="1"/>
    </xf>
    <xf numFmtId="0" fontId="41" fillId="0" borderId="0" xfId="1" applyFont="1" applyFill="1" applyBorder="1" applyAlignment="1">
      <alignment vertical="center" wrapText="1"/>
    </xf>
    <xf numFmtId="0" fontId="93" fillId="0" borderId="0" xfId="1" applyFont="1" applyFill="1" applyBorder="1" applyAlignment="1">
      <alignment horizontal="center" vertical="center"/>
    </xf>
    <xf numFmtId="0" fontId="2" fillId="0" borderId="0" xfId="1" applyFont="1" applyBorder="1">
      <alignment vertical="center"/>
    </xf>
    <xf numFmtId="0" fontId="66" fillId="0" borderId="0" xfId="1" applyFont="1">
      <alignment vertical="center"/>
    </xf>
    <xf numFmtId="0" fontId="97" fillId="0" borderId="0" xfId="1" applyFont="1" applyFill="1" applyBorder="1" applyAlignment="1" applyProtection="1">
      <alignment horizontal="left" vertical="center" wrapText="1" shrinkToFit="1"/>
      <protection locked="0"/>
    </xf>
    <xf numFmtId="49" fontId="98" fillId="0" borderId="0" xfId="1" applyNumberFormat="1" applyFont="1" applyBorder="1" applyAlignment="1" applyProtection="1">
      <alignment horizontal="centerContinuous" vertical="center" wrapText="1"/>
    </xf>
    <xf numFmtId="49" fontId="2" fillId="0" borderId="7" xfId="1" applyNumberFormat="1" applyFont="1" applyBorder="1" applyAlignment="1" applyProtection="1">
      <alignment horizontal="centerContinuous" vertical="center"/>
    </xf>
    <xf numFmtId="0" fontId="2" fillId="0" borderId="7" xfId="1" applyFont="1" applyBorder="1" applyAlignment="1" applyProtection="1">
      <alignment horizontal="centerContinuous" vertical="center"/>
    </xf>
    <xf numFmtId="49" fontId="49" fillId="0" borderId="0" xfId="1" applyNumberFormat="1" applyFont="1" applyBorder="1" applyAlignment="1" applyProtection="1">
      <alignment horizontal="centerContinuous" vertical="center" wrapText="1"/>
    </xf>
    <xf numFmtId="49" fontId="2" fillId="0" borderId="0" xfId="1" applyNumberFormat="1" applyFont="1" applyProtection="1">
      <alignment vertical="center"/>
    </xf>
    <xf numFmtId="0" fontId="82" fillId="0" borderId="0" xfId="1" applyFont="1" applyFill="1" applyBorder="1" applyAlignment="1" applyProtection="1">
      <alignment horizontal="left" vertical="center" indent="1" shrinkToFit="1"/>
    </xf>
    <xf numFmtId="49" fontId="98" fillId="0" borderId="0" xfId="1" applyNumberFormat="1" applyFont="1" applyBorder="1" applyAlignment="1" applyProtection="1">
      <alignment horizontal="center" vertical="center" wrapText="1"/>
    </xf>
    <xf numFmtId="0" fontId="98" fillId="0" borderId="0" xfId="1" applyFont="1" applyBorder="1" applyAlignment="1" applyProtection="1">
      <alignment horizontal="center" vertical="center" wrapText="1"/>
    </xf>
    <xf numFmtId="0" fontId="49" fillId="0" borderId="0" xfId="1" applyFont="1" applyBorder="1" applyAlignment="1" applyProtection="1">
      <alignment horizontal="left" vertical="center" wrapText="1"/>
    </xf>
    <xf numFmtId="0" fontId="97" fillId="0" borderId="0" xfId="1" applyFont="1" applyFill="1" applyBorder="1" applyAlignment="1" applyProtection="1">
      <alignment horizontal="left" vertical="center" shrinkToFit="1"/>
    </xf>
    <xf numFmtId="49" fontId="90" fillId="0" borderId="0" xfId="2" applyNumberFormat="1" applyFont="1" applyFill="1" applyBorder="1" applyAlignment="1" applyProtection="1">
      <alignment horizontal="left" vertical="center" indent="1"/>
    </xf>
    <xf numFmtId="49" fontId="43" fillId="0" borderId="0" xfId="1" applyNumberFormat="1" applyFont="1" applyFill="1" applyBorder="1" applyAlignment="1" applyProtection="1">
      <alignment horizontal="left" vertical="center" indent="1"/>
    </xf>
    <xf numFmtId="0" fontId="43" fillId="0" borderId="0" xfId="1" applyFont="1" applyFill="1" applyBorder="1" applyAlignment="1" applyProtection="1">
      <alignment horizontal="left" vertical="center" indent="1"/>
    </xf>
    <xf numFmtId="49" fontId="1" fillId="0" borderId="0" xfId="1" applyNumberFormat="1" applyFont="1" applyProtection="1">
      <alignment vertical="center"/>
    </xf>
    <xf numFmtId="49" fontId="9" fillId="0" borderId="0" xfId="1" applyNumberFormat="1" applyFont="1" applyBorder="1" applyAlignment="1" applyProtection="1">
      <alignment horizontal="left" vertical="center" wrapText="1" indent="2"/>
    </xf>
    <xf numFmtId="49" fontId="2" fillId="0" borderId="0" xfId="1" applyNumberFormat="1" applyFont="1" applyFill="1" applyProtection="1">
      <alignment vertical="center"/>
    </xf>
    <xf numFmtId="0" fontId="15" fillId="0" borderId="0" xfId="1" applyFont="1" applyFill="1" applyBorder="1" applyAlignment="1">
      <alignment horizontal="center" vertical="center" textRotation="255"/>
    </xf>
    <xf numFmtId="0" fontId="9" fillId="0" borderId="0" xfId="1" applyFont="1" applyFill="1" applyBorder="1" applyAlignment="1">
      <alignment horizontal="center" vertical="center" wrapText="1"/>
    </xf>
    <xf numFmtId="0" fontId="9" fillId="0" borderId="0" xfId="1" applyFont="1" applyFill="1" applyBorder="1">
      <alignment vertical="center"/>
    </xf>
    <xf numFmtId="0" fontId="68" fillId="0" borderId="0" xfId="1" applyFont="1" applyFill="1" applyBorder="1" applyAlignment="1">
      <alignment horizontal="center" vertical="center" wrapText="1"/>
    </xf>
    <xf numFmtId="49" fontId="99" fillId="0" borderId="0" xfId="1" applyNumberFormat="1" applyFont="1" applyFill="1" applyBorder="1" applyAlignment="1">
      <alignment horizontal="center" vertical="center" textRotation="255" shrinkToFit="1"/>
    </xf>
    <xf numFmtId="49" fontId="2" fillId="0" borderId="0" xfId="1" applyNumberFormat="1" applyFont="1" applyFill="1">
      <alignment vertical="center"/>
    </xf>
    <xf numFmtId="0" fontId="2" fillId="0" borderId="0" xfId="1" applyFont="1" applyFill="1">
      <alignment vertical="center"/>
    </xf>
    <xf numFmtId="49" fontId="1" fillId="0" borderId="0" xfId="1" applyNumberFormat="1" applyFont="1">
      <alignment vertical="center"/>
    </xf>
    <xf numFmtId="0" fontId="2" fillId="0" borderId="0" xfId="1" applyFont="1" applyFill="1" applyAlignment="1">
      <alignment horizontal="center" vertical="center"/>
    </xf>
    <xf numFmtId="0" fontId="9" fillId="0" borderId="0" xfId="1" applyFont="1" applyFill="1" applyBorder="1" applyAlignment="1">
      <alignment horizontal="center" vertical="center" textRotation="255"/>
    </xf>
    <xf numFmtId="0" fontId="100" fillId="0" borderId="0" xfId="1" applyFont="1" applyFill="1" applyBorder="1" applyAlignment="1">
      <alignment horizontal="center" vertical="center"/>
    </xf>
    <xf numFmtId="49" fontId="49" fillId="0" borderId="2" xfId="1" applyNumberFormat="1" applyFont="1" applyBorder="1" applyAlignment="1" applyProtection="1">
      <alignment vertical="center" wrapText="1" shrinkToFit="1"/>
      <protection locked="0"/>
    </xf>
    <xf numFmtId="0" fontId="1" fillId="0" borderId="6" xfId="1" applyFont="1" applyBorder="1" applyProtection="1">
      <alignment vertical="center"/>
    </xf>
    <xf numFmtId="0" fontId="1" fillId="0" borderId="7" xfId="1" applyFont="1" applyBorder="1" applyProtection="1">
      <alignment vertical="center"/>
    </xf>
    <xf numFmtId="0" fontId="1" fillId="0" borderId="8" xfId="1" applyFont="1" applyBorder="1" applyProtection="1">
      <alignment vertical="center"/>
    </xf>
    <xf numFmtId="0" fontId="25" fillId="2" borderId="3" xfId="1" applyFont="1" applyFill="1" applyBorder="1" applyAlignment="1" applyProtection="1">
      <alignment horizontal="center" vertical="center" wrapText="1"/>
    </xf>
    <xf numFmtId="0" fontId="25" fillId="2" borderId="4" xfId="1" applyFont="1" applyFill="1" applyBorder="1" applyAlignment="1" applyProtection="1">
      <alignment horizontal="center" vertical="center" wrapText="1"/>
    </xf>
    <xf numFmtId="0" fontId="25" fillId="2" borderId="5" xfId="1" applyFont="1" applyFill="1" applyBorder="1" applyAlignment="1" applyProtection="1">
      <alignment horizontal="center" vertical="center" wrapText="1"/>
    </xf>
    <xf numFmtId="0" fontId="29" fillId="2" borderId="6" xfId="1" applyFont="1" applyFill="1" applyBorder="1" applyAlignment="1" applyProtection="1">
      <alignment horizontal="center" vertical="center" wrapText="1"/>
    </xf>
    <xf numFmtId="0" fontId="29" fillId="2" borderId="7" xfId="1" applyFont="1" applyFill="1" applyBorder="1" applyAlignment="1" applyProtection="1">
      <alignment horizontal="center" vertical="center" wrapText="1"/>
    </xf>
    <xf numFmtId="0" fontId="29" fillId="2" borderId="8" xfId="1" applyFont="1" applyFill="1" applyBorder="1" applyAlignment="1" applyProtection="1">
      <alignment horizontal="center" vertical="center" wrapText="1"/>
    </xf>
    <xf numFmtId="0" fontId="29" fillId="2" borderId="10" xfId="1" applyFont="1" applyFill="1" applyBorder="1" applyAlignment="1" applyProtection="1">
      <alignment horizontal="center" vertical="center" wrapText="1"/>
    </xf>
    <xf numFmtId="0" fontId="29" fillId="2" borderId="0" xfId="1" applyFont="1" applyFill="1" applyBorder="1" applyAlignment="1" applyProtection="1">
      <alignment horizontal="center" vertical="center" wrapText="1"/>
    </xf>
    <xf numFmtId="0" fontId="29" fillId="2" borderId="11" xfId="1" applyFont="1" applyFill="1" applyBorder="1" applyAlignment="1" applyProtection="1">
      <alignment horizontal="center" vertical="center" wrapText="1"/>
    </xf>
    <xf numFmtId="0" fontId="25" fillId="2" borderId="2" xfId="1" applyFont="1" applyFill="1" applyBorder="1" applyAlignment="1" applyProtection="1">
      <alignment horizontal="center" vertical="center" wrapText="1"/>
    </xf>
    <xf numFmtId="0" fontId="1" fillId="0" borderId="2" xfId="1" applyFont="1" applyBorder="1" applyProtection="1">
      <alignment vertical="center"/>
    </xf>
    <xf numFmtId="0" fontId="1" fillId="0" borderId="10" xfId="1" applyFont="1" applyBorder="1" applyProtection="1">
      <alignment vertical="center"/>
    </xf>
    <xf numFmtId="0" fontId="1" fillId="0" borderId="0" xfId="1" applyFont="1" applyBorder="1" applyProtection="1">
      <alignment vertical="center"/>
    </xf>
    <xf numFmtId="0" fontId="1" fillId="0" borderId="11" xfId="1" applyFont="1" applyBorder="1" applyProtection="1">
      <alignment vertical="center"/>
    </xf>
    <xf numFmtId="49" fontId="41" fillId="0" borderId="6" xfId="1" applyNumberFormat="1" applyFont="1" applyFill="1" applyBorder="1" applyAlignment="1" applyProtection="1">
      <alignment horizontal="center" vertical="center" wrapText="1"/>
    </xf>
    <xf numFmtId="49" fontId="41" fillId="0" borderId="7" xfId="1" applyNumberFormat="1" applyFont="1" applyFill="1" applyBorder="1" applyAlignment="1" applyProtection="1">
      <alignment horizontal="center" vertical="center" wrapText="1"/>
    </xf>
    <xf numFmtId="49" fontId="41" fillId="0" borderId="8" xfId="1" applyNumberFormat="1" applyFont="1" applyFill="1" applyBorder="1" applyAlignment="1" applyProtection="1">
      <alignment horizontal="center" vertical="center" wrapText="1"/>
    </xf>
    <xf numFmtId="49" fontId="41" fillId="0" borderId="2" xfId="1" applyNumberFormat="1" applyFont="1" applyFill="1" applyBorder="1" applyAlignment="1" applyProtection="1">
      <alignment horizontal="center" vertical="center" wrapText="1"/>
    </xf>
    <xf numFmtId="49" fontId="9" fillId="0" borderId="3" xfId="1" applyNumberFormat="1" applyFont="1" applyFill="1" applyBorder="1" applyAlignment="1" applyProtection="1">
      <alignment horizontal="center" vertical="center" wrapText="1"/>
    </xf>
    <xf numFmtId="49" fontId="9" fillId="0" borderId="4" xfId="1" applyNumberFormat="1" applyFont="1" applyFill="1" applyBorder="1" applyAlignment="1" applyProtection="1">
      <alignment horizontal="center" vertical="center" wrapText="1"/>
    </xf>
    <xf numFmtId="49" fontId="9" fillId="0" borderId="5" xfId="1" applyNumberFormat="1" applyFont="1" applyFill="1" applyBorder="1" applyAlignment="1" applyProtection="1">
      <alignment horizontal="center" vertical="center" wrapText="1"/>
    </xf>
    <xf numFmtId="0" fontId="4" fillId="0" borderId="1" xfId="1" applyFont="1" applyBorder="1" applyAlignment="1" applyProtection="1">
      <alignment horizontal="left" vertical="top" wrapText="1"/>
    </xf>
    <xf numFmtId="0" fontId="9" fillId="0" borderId="0" xfId="1" applyFont="1" applyBorder="1" applyAlignment="1" applyProtection="1">
      <alignment horizontal="right" vertical="top" wrapText="1"/>
    </xf>
    <xf numFmtId="0" fontId="13" fillId="3" borderId="3" xfId="1" applyFont="1" applyFill="1" applyBorder="1" applyAlignment="1" applyProtection="1">
      <alignment horizontal="left" vertical="center" wrapText="1"/>
    </xf>
    <xf numFmtId="0" fontId="13" fillId="3" borderId="4" xfId="1" applyFont="1" applyFill="1" applyBorder="1" applyAlignment="1" applyProtection="1">
      <alignment horizontal="left" vertical="center" wrapText="1"/>
    </xf>
    <xf numFmtId="0" fontId="13" fillId="3" borderId="5" xfId="1" applyFont="1" applyFill="1" applyBorder="1" applyAlignment="1" applyProtection="1">
      <alignment horizontal="left" vertical="center" wrapText="1"/>
    </xf>
    <xf numFmtId="0" fontId="9" fillId="2" borderId="2" xfId="1" applyFont="1" applyFill="1" applyBorder="1" applyAlignment="1" applyProtection="1">
      <alignment horizontal="center" vertical="center" wrapText="1"/>
    </xf>
    <xf numFmtId="49" fontId="13" fillId="0" borderId="2" xfId="1" applyNumberFormat="1" applyFont="1" applyFill="1" applyBorder="1" applyAlignment="1" applyProtection="1">
      <alignment horizontal="left" vertical="center" indent="1"/>
    </xf>
    <xf numFmtId="0" fontId="9" fillId="2" borderId="3" xfId="1" applyFont="1" applyFill="1" applyBorder="1" applyAlignment="1" applyProtection="1">
      <alignment horizontal="center" vertical="center" wrapText="1"/>
    </xf>
    <xf numFmtId="0" fontId="9" fillId="2" borderId="4" xfId="1" applyFont="1" applyFill="1" applyBorder="1" applyAlignment="1" applyProtection="1">
      <alignment horizontal="center" vertical="center" wrapText="1"/>
    </xf>
    <xf numFmtId="0" fontId="9" fillId="2" borderId="5" xfId="1" applyFont="1" applyFill="1" applyBorder="1" applyAlignment="1" applyProtection="1">
      <alignment horizontal="center" vertical="center" wrapText="1"/>
    </xf>
    <xf numFmtId="0" fontId="21" fillId="0" borderId="3" xfId="1" applyFont="1" applyFill="1" applyBorder="1" applyAlignment="1" applyProtection="1">
      <alignment horizontal="center" vertical="center" wrapText="1"/>
    </xf>
    <xf numFmtId="0" fontId="21" fillId="0" borderId="4" xfId="1" applyFont="1" applyFill="1" applyBorder="1" applyAlignment="1" applyProtection="1">
      <alignment horizontal="center" vertical="center" wrapText="1"/>
    </xf>
    <xf numFmtId="0" fontId="21" fillId="0" borderId="5" xfId="1" applyFont="1" applyFill="1" applyBorder="1" applyAlignment="1" applyProtection="1">
      <alignment horizontal="center" vertical="center" wrapText="1"/>
    </xf>
    <xf numFmtId="0" fontId="25" fillId="2" borderId="6" xfId="1" applyFont="1" applyFill="1" applyBorder="1" applyAlignment="1" applyProtection="1">
      <alignment horizontal="center" vertical="center" wrapText="1"/>
    </xf>
    <xf numFmtId="0" fontId="25" fillId="2" borderId="7" xfId="1" applyFont="1" applyFill="1" applyBorder="1" applyAlignment="1" applyProtection="1">
      <alignment horizontal="center" vertical="center" wrapText="1"/>
    </xf>
    <xf numFmtId="0" fontId="25" fillId="2" borderId="8" xfId="1" applyFont="1" applyFill="1" applyBorder="1" applyAlignment="1" applyProtection="1">
      <alignment horizontal="center" vertical="center" wrapText="1"/>
    </xf>
    <xf numFmtId="0" fontId="25" fillId="2" borderId="10" xfId="1" applyFont="1" applyFill="1" applyBorder="1" applyAlignment="1" applyProtection="1">
      <alignment horizontal="center" vertical="center" wrapText="1"/>
    </xf>
    <xf numFmtId="0" fontId="25" fillId="2" borderId="0" xfId="1" applyFont="1" applyFill="1" applyBorder="1" applyAlignment="1" applyProtection="1">
      <alignment horizontal="center" vertical="center" wrapText="1"/>
    </xf>
    <xf numFmtId="0" fontId="25" fillId="2" borderId="11" xfId="1" applyFont="1" applyFill="1" applyBorder="1" applyAlignment="1" applyProtection="1">
      <alignment horizontal="center" vertical="center" wrapText="1"/>
    </xf>
    <xf numFmtId="0" fontId="25" fillId="2" borderId="13" xfId="1" applyFont="1" applyFill="1" applyBorder="1" applyAlignment="1" applyProtection="1">
      <alignment horizontal="center" vertical="center" wrapText="1"/>
    </xf>
    <xf numFmtId="0" fontId="25" fillId="2" borderId="1" xfId="1" applyFont="1" applyFill="1" applyBorder="1" applyAlignment="1" applyProtection="1">
      <alignment horizontal="center" vertical="center" wrapText="1"/>
    </xf>
    <xf numFmtId="0" fontId="25" fillId="2" borderId="14" xfId="1" applyFont="1" applyFill="1" applyBorder="1" applyAlignment="1" applyProtection="1">
      <alignment horizontal="center" vertical="center" wrapText="1"/>
    </xf>
    <xf numFmtId="0" fontId="29" fillId="2" borderId="9" xfId="1" applyFont="1" applyFill="1" applyBorder="1" applyAlignment="1" applyProtection="1">
      <alignment horizontal="center" vertical="center" wrapText="1"/>
    </xf>
    <xf numFmtId="0" fontId="25" fillId="2" borderId="12" xfId="1" applyFont="1" applyFill="1" applyBorder="1" applyAlignment="1" applyProtection="1">
      <alignment horizontal="center" vertical="center" wrapText="1"/>
    </xf>
    <xf numFmtId="0" fontId="25" fillId="2" borderId="15" xfId="1" applyFont="1" applyFill="1" applyBorder="1" applyAlignment="1" applyProtection="1">
      <alignment horizontal="center" vertical="center" wrapText="1"/>
    </xf>
    <xf numFmtId="0" fontId="30" fillId="2" borderId="2" xfId="1" applyFont="1" applyFill="1" applyBorder="1" applyAlignment="1" applyProtection="1">
      <alignment horizontal="center" vertical="center" wrapText="1"/>
    </xf>
    <xf numFmtId="0" fontId="27" fillId="2" borderId="2" xfId="1" applyFont="1" applyFill="1" applyBorder="1" applyAlignment="1" applyProtection="1">
      <alignment horizontal="center" vertical="center" wrapText="1"/>
    </xf>
    <xf numFmtId="0" fontId="29" fillId="2" borderId="2" xfId="1" applyFont="1" applyFill="1" applyBorder="1" applyAlignment="1" applyProtection="1">
      <alignment horizontal="center" vertical="center" wrapText="1"/>
    </xf>
    <xf numFmtId="0" fontId="32" fillId="2" borderId="3" xfId="1" applyFont="1" applyFill="1" applyBorder="1" applyAlignment="1" applyProtection="1">
      <alignment horizontal="center" vertical="center" wrapText="1"/>
    </xf>
    <xf numFmtId="0" fontId="32" fillId="2" borderId="4" xfId="1" applyFont="1" applyFill="1" applyBorder="1" applyAlignment="1" applyProtection="1">
      <alignment horizontal="center" vertical="center" wrapText="1"/>
    </xf>
    <xf numFmtId="0" fontId="32" fillId="2" borderId="5" xfId="1" applyFont="1" applyFill="1" applyBorder="1" applyAlignment="1" applyProtection="1">
      <alignment horizontal="center" vertical="center" wrapText="1"/>
    </xf>
    <xf numFmtId="0" fontId="27" fillId="2" borderId="9" xfId="1" applyFont="1" applyFill="1" applyBorder="1" applyAlignment="1" applyProtection="1">
      <alignment horizontal="center" vertical="center" wrapText="1"/>
    </xf>
    <xf numFmtId="0" fontId="27" fillId="2" borderId="15" xfId="1" applyFont="1" applyFill="1" applyBorder="1" applyAlignment="1" applyProtection="1">
      <alignment horizontal="center" vertical="center" wrapText="1"/>
    </xf>
    <xf numFmtId="0" fontId="25" fillId="2" borderId="9" xfId="1" applyFont="1" applyFill="1" applyBorder="1" applyAlignment="1" applyProtection="1">
      <alignment horizontal="center" vertical="center" wrapText="1"/>
    </xf>
    <xf numFmtId="0" fontId="29" fillId="2" borderId="12" xfId="1" applyFont="1" applyFill="1" applyBorder="1" applyAlignment="1" applyProtection="1">
      <alignment horizontal="center" vertical="center" wrapText="1"/>
    </xf>
    <xf numFmtId="0" fontId="29" fillId="2" borderId="15" xfId="1" applyFont="1" applyFill="1" applyBorder="1" applyAlignment="1" applyProtection="1">
      <alignment horizontal="center" vertical="center" wrapText="1"/>
    </xf>
    <xf numFmtId="0" fontId="18" fillId="0" borderId="0" xfId="1" applyFont="1" applyFill="1" applyBorder="1" applyAlignment="1" applyProtection="1">
      <alignment horizontal="left" vertical="center" wrapText="1"/>
    </xf>
    <xf numFmtId="0" fontId="18" fillId="0" borderId="1" xfId="1" applyFont="1" applyFill="1" applyBorder="1" applyAlignment="1" applyProtection="1">
      <alignment horizontal="left" vertical="center" wrapText="1"/>
    </xf>
    <xf numFmtId="0" fontId="37" fillId="0" borderId="0" xfId="1" applyFont="1" applyBorder="1" applyAlignment="1" applyProtection="1">
      <alignment horizontal="center" vertical="center"/>
    </xf>
    <xf numFmtId="0" fontId="9" fillId="0" borderId="2" xfId="1" applyFont="1" applyBorder="1" applyAlignment="1" applyProtection="1">
      <alignment vertical="center" wrapText="1"/>
    </xf>
    <xf numFmtId="0" fontId="32" fillId="0" borderId="6" xfId="1" applyFont="1" applyFill="1" applyBorder="1" applyAlignment="1" applyProtection="1">
      <alignment horizontal="center" vertical="center" wrapText="1"/>
    </xf>
    <xf numFmtId="0" fontId="9" fillId="0" borderId="7" xfId="1" applyFont="1" applyFill="1" applyBorder="1" applyAlignment="1" applyProtection="1">
      <alignment horizontal="center" vertical="center" wrapText="1"/>
    </xf>
    <xf numFmtId="0" fontId="9" fillId="0" borderId="8" xfId="1" applyFont="1" applyFill="1" applyBorder="1" applyAlignment="1" applyProtection="1">
      <alignment horizontal="center" vertical="center" wrapText="1"/>
    </xf>
    <xf numFmtId="0" fontId="9" fillId="0" borderId="10" xfId="1" applyFont="1" applyFill="1" applyBorder="1" applyAlignment="1" applyProtection="1">
      <alignment horizontal="center" vertical="center" wrapText="1"/>
    </xf>
    <xf numFmtId="0" fontId="9" fillId="0" borderId="0" xfId="1" applyFont="1" applyFill="1" applyBorder="1" applyAlignment="1" applyProtection="1">
      <alignment horizontal="center" vertical="center" wrapText="1"/>
    </xf>
    <xf numFmtId="0" fontId="9" fillId="0" borderId="11" xfId="1" applyFont="1" applyFill="1" applyBorder="1" applyAlignment="1" applyProtection="1">
      <alignment horizontal="center" vertical="center" wrapText="1"/>
    </xf>
    <xf numFmtId="0" fontId="9" fillId="0" borderId="13" xfId="1" applyFont="1" applyFill="1" applyBorder="1" applyAlignment="1" applyProtection="1">
      <alignment horizontal="center" vertical="center" wrapText="1"/>
    </xf>
    <xf numFmtId="0" fontId="9" fillId="0" borderId="1" xfId="1" applyFont="1" applyFill="1" applyBorder="1" applyAlignment="1" applyProtection="1">
      <alignment horizontal="center" vertical="center" wrapText="1"/>
    </xf>
    <xf numFmtId="0" fontId="9" fillId="0" borderId="14" xfId="1" applyFont="1" applyFill="1" applyBorder="1" applyAlignment="1" applyProtection="1">
      <alignment horizontal="center" vertical="center" wrapText="1"/>
    </xf>
    <xf numFmtId="0" fontId="9" fillId="0" borderId="2" xfId="1" applyFont="1" applyFill="1" applyBorder="1" applyAlignment="1" applyProtection="1">
      <alignment horizontal="center" vertical="center" wrapText="1"/>
    </xf>
    <xf numFmtId="49" fontId="9" fillId="0" borderId="9" xfId="1" applyNumberFormat="1" applyFont="1" applyFill="1" applyBorder="1" applyAlignment="1" applyProtection="1">
      <alignment horizontal="center" vertical="center" wrapText="1"/>
    </xf>
    <xf numFmtId="49" fontId="9" fillId="0" borderId="12" xfId="1" applyNumberFormat="1" applyFont="1" applyFill="1" applyBorder="1" applyAlignment="1" applyProtection="1">
      <alignment horizontal="center" vertical="center" wrapText="1"/>
    </xf>
    <xf numFmtId="49" fontId="9" fillId="0" borderId="15" xfId="1" applyNumberFormat="1" applyFont="1" applyFill="1" applyBorder="1" applyAlignment="1" applyProtection="1">
      <alignment horizontal="center" vertical="center" wrapText="1"/>
    </xf>
    <xf numFmtId="0" fontId="53" fillId="0" borderId="0" xfId="1" applyFont="1" applyBorder="1" applyAlignment="1" applyProtection="1">
      <alignment horizontal="center" vertical="center" wrapText="1"/>
    </xf>
    <xf numFmtId="0" fontId="55" fillId="0" borderId="0" xfId="1" applyFont="1" applyBorder="1" applyAlignment="1" applyProtection="1">
      <alignment horizontal="left" vertical="center" wrapText="1"/>
    </xf>
    <xf numFmtId="0" fontId="58" fillId="0" borderId="0" xfId="1" applyFont="1" applyBorder="1" applyAlignment="1" applyProtection="1">
      <alignment horizontal="left" vertical="center" wrapText="1"/>
    </xf>
    <xf numFmtId="0" fontId="9" fillId="0" borderId="9" xfId="1" applyFont="1" applyFill="1" applyBorder="1" applyAlignment="1" applyProtection="1">
      <alignment vertical="center" wrapText="1" shrinkToFit="1"/>
    </xf>
    <xf numFmtId="0" fontId="9" fillId="0" borderId="12" xfId="1" applyFont="1" applyFill="1" applyBorder="1" applyAlignment="1" applyProtection="1">
      <alignment vertical="center" wrapText="1" shrinkToFit="1"/>
    </xf>
    <xf numFmtId="0" fontId="9" fillId="0" borderId="15" xfId="1" applyFont="1" applyFill="1" applyBorder="1" applyAlignment="1" applyProtection="1">
      <alignment vertical="center" wrapText="1" shrinkToFit="1"/>
    </xf>
    <xf numFmtId="0" fontId="40" fillId="0" borderId="1" xfId="1" applyFont="1" applyFill="1" applyBorder="1" applyAlignment="1" applyProtection="1">
      <alignment vertical="center" wrapText="1"/>
    </xf>
    <xf numFmtId="0" fontId="48" fillId="0" borderId="6" xfId="1" applyFont="1" applyFill="1" applyBorder="1" applyAlignment="1" applyProtection="1">
      <alignment horizontal="left" vertical="center" wrapText="1" shrinkToFit="1"/>
    </xf>
    <xf numFmtId="0" fontId="48" fillId="0" borderId="7" xfId="1" applyFont="1" applyFill="1" applyBorder="1" applyAlignment="1" applyProtection="1">
      <alignment horizontal="left" vertical="center" wrapText="1" shrinkToFit="1"/>
    </xf>
    <xf numFmtId="0" fontId="48" fillId="0" borderId="8" xfId="1" applyFont="1" applyFill="1" applyBorder="1" applyAlignment="1" applyProtection="1">
      <alignment horizontal="left" vertical="center" wrapText="1" shrinkToFit="1"/>
    </xf>
    <xf numFmtId="0" fontId="48" fillId="0" borderId="13" xfId="1" applyFont="1" applyFill="1" applyBorder="1" applyAlignment="1" applyProtection="1">
      <alignment horizontal="left" vertical="center" wrapText="1" shrinkToFit="1"/>
    </xf>
    <xf numFmtId="0" fontId="48" fillId="0" borderId="1" xfId="1" applyFont="1" applyFill="1" applyBorder="1" applyAlignment="1" applyProtection="1">
      <alignment horizontal="left" vertical="center" wrapText="1" shrinkToFit="1"/>
    </xf>
    <xf numFmtId="0" fontId="48" fillId="0" borderId="14" xfId="1" applyFont="1" applyFill="1" applyBorder="1" applyAlignment="1" applyProtection="1">
      <alignment horizontal="left" vertical="center" wrapText="1" shrinkToFit="1"/>
    </xf>
    <xf numFmtId="0" fontId="25" fillId="0" borderId="3" xfId="1" applyFont="1" applyFill="1" applyBorder="1" applyAlignment="1" applyProtection="1">
      <alignment horizontal="center" vertical="center" wrapText="1"/>
    </xf>
    <xf numFmtId="0" fontId="25" fillId="0" borderId="5" xfId="1" applyFont="1" applyFill="1" applyBorder="1" applyAlignment="1" applyProtection="1">
      <alignment horizontal="center" vertical="center" wrapText="1"/>
    </xf>
    <xf numFmtId="0" fontId="49" fillId="0" borderId="3" xfId="1" applyFont="1" applyFill="1" applyBorder="1" applyAlignment="1" applyProtection="1">
      <alignment horizontal="left" vertical="center" wrapText="1"/>
    </xf>
    <xf numFmtId="0" fontId="49" fillId="0" borderId="4" xfId="1" applyFont="1" applyFill="1" applyBorder="1" applyAlignment="1" applyProtection="1">
      <alignment horizontal="left" vertical="center" wrapText="1"/>
    </xf>
    <xf numFmtId="0" fontId="49" fillId="0" borderId="5" xfId="1" applyFont="1" applyFill="1" applyBorder="1" applyAlignment="1" applyProtection="1">
      <alignment horizontal="left" vertical="center" wrapText="1"/>
    </xf>
    <xf numFmtId="0" fontId="25" fillId="0" borderId="2" xfId="1" applyFont="1" applyFill="1" applyBorder="1" applyAlignment="1" applyProtection="1">
      <alignment horizontal="center" vertical="center" wrapText="1"/>
    </xf>
    <xf numFmtId="49" fontId="32" fillId="0" borderId="6" xfId="1" applyNumberFormat="1" applyFont="1" applyFill="1" applyBorder="1" applyAlignment="1" applyProtection="1">
      <alignment horizontal="center" vertical="center" wrapText="1"/>
    </xf>
    <xf numFmtId="49" fontId="9" fillId="0" borderId="7" xfId="1" applyNumberFormat="1" applyFont="1" applyFill="1" applyBorder="1" applyAlignment="1" applyProtection="1">
      <alignment horizontal="center" vertical="center" wrapText="1"/>
    </xf>
    <xf numFmtId="49" fontId="9" fillId="0" borderId="8" xfId="1" applyNumberFormat="1" applyFont="1" applyFill="1" applyBorder="1" applyAlignment="1" applyProtection="1">
      <alignment horizontal="center" vertical="center" wrapText="1"/>
    </xf>
    <xf numFmtId="49" fontId="9" fillId="0" borderId="10" xfId="1" applyNumberFormat="1" applyFont="1" applyFill="1" applyBorder="1" applyAlignment="1" applyProtection="1">
      <alignment horizontal="center" vertical="center" wrapText="1"/>
    </xf>
    <xf numFmtId="49" fontId="9" fillId="0" borderId="0" xfId="1" applyNumberFormat="1" applyFont="1" applyFill="1" applyBorder="1" applyAlignment="1" applyProtection="1">
      <alignment horizontal="center" vertical="center" wrapText="1"/>
    </xf>
    <xf numFmtId="49" fontId="9" fillId="0" borderId="11" xfId="1" applyNumberFormat="1" applyFont="1" applyFill="1" applyBorder="1" applyAlignment="1" applyProtection="1">
      <alignment horizontal="center" vertical="center" wrapText="1"/>
    </xf>
    <xf numFmtId="49" fontId="9" fillId="0" borderId="13" xfId="1" applyNumberFormat="1" applyFont="1" applyFill="1" applyBorder="1" applyAlignment="1" applyProtection="1">
      <alignment horizontal="center" vertical="center" wrapText="1"/>
    </xf>
    <xf numFmtId="49" fontId="9" fillId="0" borderId="1" xfId="1" applyNumberFormat="1" applyFont="1" applyFill="1" applyBorder="1" applyAlignment="1" applyProtection="1">
      <alignment horizontal="center" vertical="center" wrapText="1"/>
    </xf>
    <xf numFmtId="49" fontId="9" fillId="0" borderId="14" xfId="1" applyNumberFormat="1" applyFont="1" applyFill="1" applyBorder="1" applyAlignment="1" applyProtection="1">
      <alignment horizontal="center" vertical="center" wrapText="1"/>
    </xf>
    <xf numFmtId="49" fontId="9" fillId="0" borderId="6" xfId="1" applyNumberFormat="1" applyFont="1" applyFill="1" applyBorder="1" applyAlignment="1" applyProtection="1">
      <alignment horizontal="center" vertical="center" wrapText="1"/>
    </xf>
    <xf numFmtId="49" fontId="9" fillId="0" borderId="9" xfId="1" applyNumberFormat="1" applyFont="1" applyFill="1" applyBorder="1" applyAlignment="1" applyProtection="1">
      <alignment horizontal="center" vertical="center" wrapText="1" shrinkToFit="1"/>
    </xf>
    <xf numFmtId="49" fontId="9" fillId="0" borderId="12" xfId="1" applyNumberFormat="1" applyFont="1" applyFill="1" applyBorder="1" applyAlignment="1" applyProtection="1">
      <alignment horizontal="center" vertical="center" wrapText="1" shrinkToFit="1"/>
    </xf>
    <xf numFmtId="49" fontId="9" fillId="0" borderId="15" xfId="1" applyNumberFormat="1" applyFont="1" applyFill="1" applyBorder="1" applyAlignment="1" applyProtection="1">
      <alignment horizontal="center" vertical="center" wrapText="1" shrinkToFit="1"/>
    </xf>
    <xf numFmtId="49" fontId="9" fillId="0" borderId="9" xfId="1" applyNumberFormat="1" applyFont="1" applyFill="1" applyBorder="1" applyAlignment="1" applyProtection="1">
      <alignment vertical="center" wrapText="1"/>
    </xf>
    <xf numFmtId="49" fontId="9" fillId="0" borderId="12" xfId="1" applyNumberFormat="1" applyFont="1" applyFill="1" applyBorder="1" applyAlignment="1" applyProtection="1">
      <alignment vertical="center" wrapText="1"/>
    </xf>
    <xf numFmtId="49" fontId="9" fillId="0" borderId="15" xfId="1" applyNumberFormat="1" applyFont="1" applyFill="1" applyBorder="1" applyAlignment="1" applyProtection="1">
      <alignment vertical="center" wrapText="1"/>
    </xf>
    <xf numFmtId="0" fontId="40" fillId="0" borderId="9" xfId="1" applyNumberFormat="1" applyFont="1" applyFill="1" applyBorder="1" applyAlignment="1" applyProtection="1">
      <alignment horizontal="left" vertical="center" wrapText="1"/>
    </xf>
    <xf numFmtId="0" fontId="40" fillId="0" borderId="12" xfId="1" applyNumberFormat="1" applyFont="1" applyFill="1" applyBorder="1" applyAlignment="1" applyProtection="1">
      <alignment horizontal="left" vertical="center" wrapText="1"/>
    </xf>
    <xf numFmtId="0" fontId="40" fillId="0" borderId="15" xfId="1" applyNumberFormat="1" applyFont="1" applyFill="1" applyBorder="1" applyAlignment="1" applyProtection="1">
      <alignment horizontal="left" vertical="center" wrapText="1"/>
    </xf>
    <xf numFmtId="0" fontId="1" fillId="0" borderId="3" xfId="1" applyFont="1" applyFill="1" applyBorder="1" applyAlignment="1">
      <alignment horizontal="center" vertical="center" wrapText="1"/>
    </xf>
    <xf numFmtId="0" fontId="1" fillId="0" borderId="5" xfId="1" applyFont="1" applyFill="1" applyBorder="1" applyAlignment="1">
      <alignment horizontal="center" vertical="center" wrapText="1"/>
    </xf>
    <xf numFmtId="0" fontId="42" fillId="0" borderId="0" xfId="1" applyFont="1" applyFill="1" applyBorder="1" applyAlignment="1">
      <alignment horizontal="center" vertical="center" wrapText="1"/>
    </xf>
    <xf numFmtId="0" fontId="9" fillId="0" borderId="1" xfId="1" applyFont="1" applyBorder="1" applyAlignment="1" applyProtection="1">
      <alignment horizontal="right" vertical="top" wrapText="1"/>
    </xf>
    <xf numFmtId="0" fontId="67" fillId="0" borderId="0" xfId="1" applyFont="1" applyFill="1" applyBorder="1" applyAlignment="1">
      <alignment horizontal="left" vertical="center" wrapText="1"/>
    </xf>
    <xf numFmtId="0" fontId="69" fillId="2" borderId="3" xfId="1" applyFont="1" applyFill="1" applyBorder="1" applyAlignment="1">
      <alignment horizontal="center" vertical="center" wrapText="1"/>
    </xf>
    <xf numFmtId="0" fontId="69" fillId="2" borderId="5" xfId="1" applyFont="1" applyFill="1" applyBorder="1" applyAlignment="1">
      <alignment horizontal="center" vertical="center" wrapText="1"/>
    </xf>
    <xf numFmtId="0" fontId="71" fillId="3" borderId="3" xfId="1" applyFont="1" applyFill="1" applyBorder="1" applyAlignment="1" applyProtection="1">
      <alignment horizontal="left" vertical="center" wrapText="1"/>
      <protection locked="0"/>
    </xf>
    <xf numFmtId="0" fontId="71" fillId="3" borderId="4" xfId="1" applyFont="1" applyFill="1" applyBorder="1" applyAlignment="1" applyProtection="1">
      <alignment horizontal="left" vertical="center" wrapText="1"/>
      <protection locked="0"/>
    </xf>
    <xf numFmtId="0" fontId="71" fillId="3" borderId="5" xfId="1" applyFont="1" applyFill="1" applyBorder="1" applyAlignment="1" applyProtection="1">
      <alignment horizontal="left" vertical="center" wrapText="1"/>
      <protection locked="0"/>
    </xf>
    <xf numFmtId="0" fontId="69" fillId="2" borderId="2" xfId="1" applyFont="1" applyFill="1" applyBorder="1" applyAlignment="1">
      <alignment horizontal="center" vertical="center" wrapText="1"/>
    </xf>
    <xf numFmtId="0" fontId="71" fillId="3" borderId="2" xfId="1" applyFont="1" applyFill="1" applyBorder="1" applyAlignment="1" applyProtection="1">
      <alignment horizontal="left" vertical="center" wrapText="1"/>
      <protection locked="0"/>
    </xf>
    <xf numFmtId="0" fontId="1" fillId="0" borderId="4" xfId="1" applyFont="1" applyFill="1" applyBorder="1" applyAlignment="1">
      <alignment horizontal="center" vertical="center" wrapText="1"/>
    </xf>
    <xf numFmtId="177" fontId="9" fillId="0" borderId="2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 wrapText="1"/>
    </xf>
    <xf numFmtId="0" fontId="71" fillId="0" borderId="3" xfId="1" applyFont="1" applyFill="1" applyBorder="1" applyAlignment="1" applyProtection="1">
      <alignment horizontal="left" vertical="center" indent="1"/>
      <protection locked="0"/>
    </xf>
    <xf numFmtId="0" fontId="71" fillId="0" borderId="4" xfId="1" applyFont="1" applyFill="1" applyBorder="1" applyAlignment="1" applyProtection="1">
      <alignment horizontal="left" vertical="center" indent="1"/>
      <protection locked="0"/>
    </xf>
    <xf numFmtId="0" fontId="71" fillId="0" borderId="5" xfId="1" applyFont="1" applyFill="1" applyBorder="1" applyAlignment="1" applyProtection="1">
      <alignment horizontal="left" vertical="center" indent="1"/>
      <protection locked="0"/>
    </xf>
    <xf numFmtId="0" fontId="71" fillId="0" borderId="2" xfId="1" applyFont="1" applyFill="1" applyBorder="1" applyAlignment="1" applyProtection="1">
      <alignment horizontal="left" vertical="center" indent="1"/>
      <protection locked="0"/>
    </xf>
    <xf numFmtId="0" fontId="74" fillId="0" borderId="0" xfId="1" applyNumberFormat="1" applyFont="1" applyFill="1" applyBorder="1" applyAlignment="1">
      <alignment horizontal="center" vertical="center"/>
    </xf>
    <xf numFmtId="0" fontId="9" fillId="0" borderId="2" xfId="1" applyFont="1" applyFill="1" applyBorder="1" applyAlignment="1" applyProtection="1">
      <alignment horizontal="left" vertical="center" wrapText="1"/>
    </xf>
    <xf numFmtId="0" fontId="9" fillId="0" borderId="0" xfId="1" applyFont="1" applyBorder="1" applyAlignment="1">
      <alignment vertical="center" textRotation="255" wrapText="1"/>
    </xf>
    <xf numFmtId="0" fontId="9" fillId="0" borderId="11" xfId="1" applyFont="1" applyBorder="1" applyAlignment="1">
      <alignment vertical="center" textRotation="255" wrapText="1"/>
    </xf>
    <xf numFmtId="0" fontId="25" fillId="2" borderId="12" xfId="1" applyFont="1" applyFill="1" applyBorder="1" applyAlignment="1">
      <alignment horizontal="center" vertical="center" wrapText="1"/>
    </xf>
    <xf numFmtId="0" fontId="25" fillId="2" borderId="15" xfId="1" applyFont="1" applyFill="1" applyBorder="1" applyAlignment="1">
      <alignment horizontal="center" vertical="center" wrapText="1"/>
    </xf>
    <xf numFmtId="0" fontId="82" fillId="2" borderId="10" xfId="1" applyFont="1" applyFill="1" applyBorder="1" applyAlignment="1">
      <alignment horizontal="center" vertical="center" wrapText="1"/>
    </xf>
    <xf numFmtId="0" fontId="82" fillId="2" borderId="11" xfId="1" applyFont="1" applyFill="1" applyBorder="1" applyAlignment="1">
      <alignment horizontal="center" vertical="center" wrapText="1"/>
    </xf>
    <xf numFmtId="0" fontId="82" fillId="2" borderId="13" xfId="1" applyFont="1" applyFill="1" applyBorder="1" applyAlignment="1">
      <alignment horizontal="center" vertical="center" wrapText="1"/>
    </xf>
    <xf numFmtId="0" fontId="82" fillId="2" borderId="14" xfId="1" applyFont="1" applyFill="1" applyBorder="1" applyAlignment="1">
      <alignment horizontal="center" vertical="center" wrapText="1"/>
    </xf>
    <xf numFmtId="49" fontId="27" fillId="2" borderId="12" xfId="1" applyNumberFormat="1" applyFont="1" applyFill="1" applyBorder="1" applyAlignment="1">
      <alignment horizontal="center" vertical="center" wrapText="1"/>
    </xf>
    <xf numFmtId="49" fontId="25" fillId="2" borderId="12" xfId="1" applyNumberFormat="1" applyFont="1" applyFill="1" applyBorder="1" applyAlignment="1">
      <alignment horizontal="center" vertical="center" wrapText="1"/>
    </xf>
    <xf numFmtId="49" fontId="25" fillId="2" borderId="15" xfId="1" applyNumberFormat="1" applyFont="1" applyFill="1" applyBorder="1" applyAlignment="1">
      <alignment horizontal="center" vertical="center" wrapText="1"/>
    </xf>
    <xf numFmtId="49" fontId="82" fillId="2" borderId="12" xfId="1" applyNumberFormat="1" applyFont="1" applyFill="1" applyBorder="1" applyAlignment="1">
      <alignment horizontal="center" vertical="center" wrapText="1"/>
    </xf>
    <xf numFmtId="177" fontId="9" fillId="0" borderId="3" xfId="1" applyNumberFormat="1" applyFont="1" applyFill="1" applyBorder="1" applyAlignment="1">
      <alignment horizontal="center" vertical="center"/>
    </xf>
    <xf numFmtId="177" fontId="9" fillId="0" borderId="5" xfId="1" applyNumberFormat="1" applyFont="1" applyFill="1" applyBorder="1" applyAlignment="1">
      <alignment horizontal="center" vertical="center"/>
    </xf>
    <xf numFmtId="49" fontId="82" fillId="2" borderId="2" xfId="1" applyNumberFormat="1" applyFont="1" applyFill="1" applyBorder="1" applyAlignment="1">
      <alignment horizontal="center" vertical="center" wrapText="1"/>
    </xf>
    <xf numFmtId="49" fontId="25" fillId="2" borderId="2" xfId="1" applyNumberFormat="1" applyFont="1" applyFill="1" applyBorder="1" applyAlignment="1">
      <alignment horizontal="center" vertical="center" wrapText="1"/>
    </xf>
    <xf numFmtId="0" fontId="83" fillId="0" borderId="2" xfId="1" applyFont="1" applyFill="1" applyBorder="1" applyAlignment="1">
      <alignment horizontal="center" vertical="top" wrapText="1"/>
    </xf>
    <xf numFmtId="49" fontId="27" fillId="2" borderId="2" xfId="1" applyNumberFormat="1" applyFont="1" applyFill="1" applyBorder="1" applyAlignment="1">
      <alignment horizontal="center" vertical="center" wrapText="1"/>
    </xf>
    <xf numFmtId="49" fontId="82" fillId="2" borderId="9" xfId="1" applyNumberFormat="1" applyFont="1" applyFill="1" applyBorder="1" applyAlignment="1">
      <alignment horizontal="center" vertical="center" wrapText="1"/>
    </xf>
    <xf numFmtId="49" fontId="82" fillId="2" borderId="15" xfId="1" applyNumberFormat="1" applyFont="1" applyFill="1" applyBorder="1" applyAlignment="1">
      <alignment horizontal="center" vertical="center" wrapText="1"/>
    </xf>
    <xf numFmtId="0" fontId="27" fillId="2" borderId="9" xfId="1" applyFont="1" applyFill="1" applyBorder="1" applyAlignment="1">
      <alignment horizontal="center" vertical="center" wrapText="1"/>
    </xf>
    <xf numFmtId="0" fontId="27" fillId="2" borderId="12" xfId="1" applyFont="1" applyFill="1" applyBorder="1" applyAlignment="1">
      <alignment horizontal="center" vertical="center" wrapText="1"/>
    </xf>
    <xf numFmtId="0" fontId="85" fillId="2" borderId="3" xfId="1" applyFont="1" applyFill="1" applyBorder="1" applyAlignment="1">
      <alignment horizontal="center" vertical="center" wrapText="1"/>
    </xf>
    <xf numFmtId="0" fontId="85" fillId="2" borderId="4" xfId="1" applyFont="1" applyFill="1" applyBorder="1" applyAlignment="1">
      <alignment horizontal="center" vertical="center" wrapText="1"/>
    </xf>
    <xf numFmtId="0" fontId="85" fillId="2" borderId="5" xfId="1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horizontal="center" vertical="center" wrapText="1"/>
    </xf>
    <xf numFmtId="0" fontId="15" fillId="0" borderId="9" xfId="1" applyNumberFormat="1" applyFont="1" applyFill="1" applyBorder="1" applyAlignment="1">
      <alignment horizontal="center" vertical="center" wrapText="1"/>
    </xf>
    <xf numFmtId="0" fontId="15" fillId="0" borderId="12" xfId="1" applyNumberFormat="1" applyFont="1" applyFill="1" applyBorder="1" applyAlignment="1">
      <alignment horizontal="center" vertical="center" wrapText="1"/>
    </xf>
    <xf numFmtId="0" fontId="15" fillId="0" borderId="15" xfId="1" applyNumberFormat="1" applyFont="1" applyFill="1" applyBorder="1" applyAlignment="1">
      <alignment horizontal="center" vertical="center" wrapText="1"/>
    </xf>
    <xf numFmtId="0" fontId="15" fillId="0" borderId="9" xfId="1" applyFont="1" applyFill="1" applyBorder="1" applyAlignment="1">
      <alignment horizontal="center" vertical="center" wrapText="1"/>
    </xf>
    <xf numFmtId="0" fontId="15" fillId="0" borderId="12" xfId="1" applyFont="1" applyFill="1" applyBorder="1" applyAlignment="1">
      <alignment horizontal="center" vertical="center" wrapText="1"/>
    </xf>
    <xf numFmtId="0" fontId="15" fillId="0" borderId="15" xfId="1" applyFont="1" applyFill="1" applyBorder="1" applyAlignment="1">
      <alignment horizontal="center" vertical="center" wrapText="1"/>
    </xf>
    <xf numFmtId="0" fontId="15" fillId="0" borderId="10" xfId="1" applyFont="1" applyFill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horizontal="center" vertical="center"/>
    </xf>
    <xf numFmtId="0" fontId="15" fillId="0" borderId="0" xfId="1" applyFont="1" applyFill="1" applyBorder="1" applyAlignment="1">
      <alignment horizontal="center" vertical="center" textRotation="255"/>
    </xf>
    <xf numFmtId="0" fontId="25" fillId="3" borderId="2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/>
    </xf>
    <xf numFmtId="0" fontId="94" fillId="0" borderId="6" xfId="1" applyFont="1" applyFill="1" applyBorder="1" applyAlignment="1" applyProtection="1">
      <alignment horizontal="left" vertical="center" wrapText="1" shrinkToFit="1"/>
      <protection locked="0"/>
    </xf>
    <xf numFmtId="0" fontId="94" fillId="0" borderId="7" xfId="1" applyFont="1" applyFill="1" applyBorder="1" applyAlignment="1" applyProtection="1">
      <alignment horizontal="left" vertical="center" wrapText="1" shrinkToFit="1"/>
      <protection locked="0"/>
    </xf>
    <xf numFmtId="0" fontId="94" fillId="0" borderId="8" xfId="1" applyFont="1" applyFill="1" applyBorder="1" applyAlignment="1" applyProtection="1">
      <alignment horizontal="left" vertical="center" wrapText="1" shrinkToFit="1"/>
      <protection locked="0"/>
    </xf>
    <xf numFmtId="0" fontId="94" fillId="0" borderId="13" xfId="1" applyFont="1" applyFill="1" applyBorder="1" applyAlignment="1" applyProtection="1">
      <alignment horizontal="left" vertical="center" wrapText="1" shrinkToFit="1"/>
      <protection locked="0"/>
    </xf>
    <xf numFmtId="0" fontId="94" fillId="0" borderId="1" xfId="1" applyFont="1" applyFill="1" applyBorder="1" applyAlignment="1" applyProtection="1">
      <alignment horizontal="left" vertical="center" wrapText="1" shrinkToFit="1"/>
      <protection locked="0"/>
    </xf>
    <xf numFmtId="0" fontId="94" fillId="0" borderId="14" xfId="1" applyFont="1" applyFill="1" applyBorder="1" applyAlignment="1" applyProtection="1">
      <alignment horizontal="left" vertical="center" wrapText="1" shrinkToFit="1"/>
      <protection locked="0"/>
    </xf>
    <xf numFmtId="0" fontId="92" fillId="0" borderId="2" xfId="1" applyFont="1" applyFill="1" applyBorder="1" applyAlignment="1" applyProtection="1">
      <alignment horizontal="center" vertical="center" wrapText="1"/>
    </xf>
    <xf numFmtId="0" fontId="96" fillId="0" borderId="2" xfId="1" applyFont="1" applyFill="1" applyBorder="1" applyAlignment="1" applyProtection="1">
      <alignment horizontal="left" vertical="center" wrapText="1" shrinkToFit="1"/>
      <protection locked="0"/>
    </xf>
  </cellXfs>
  <cellStyles count="3">
    <cellStyle name="標準 2" xfId="1"/>
    <cellStyle name="常规" xfId="0" builtinId="0"/>
    <cellStyle name="超链接" xfId="2" builtinId="8"/>
  </cellStyles>
  <dxfs count="5">
    <dxf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  <name val="ＭＳ Ｐゴシック"/>
        <scheme val="none"/>
      </font>
      <fill>
        <patternFill>
          <bgColor rgb="FFFFFF99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customXml" Target="../ink/ink7.xml"/><Relationship Id="rId18" Type="http://schemas.openxmlformats.org/officeDocument/2006/relationships/image" Target="../media/image16.emf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7" Type="http://schemas.openxmlformats.org/officeDocument/2006/relationships/customXml" Target="../ink/ink4.xml"/><Relationship Id="rId12" Type="http://schemas.openxmlformats.org/officeDocument/2006/relationships/image" Target="../media/image13.emf"/><Relationship Id="rId17" Type="http://schemas.openxmlformats.org/officeDocument/2006/relationships/customXml" Target="../ink/ink9.xml"/><Relationship Id="rId2" Type="http://schemas.openxmlformats.org/officeDocument/2006/relationships/image" Target="../media/image8.emf"/><Relationship Id="rId16" Type="http://schemas.openxmlformats.org/officeDocument/2006/relationships/image" Target="../media/image15.emf"/><Relationship Id="rId20" Type="http://schemas.openxmlformats.org/officeDocument/2006/relationships/image" Target="../media/image17.emf"/><Relationship Id="rId1" Type="http://schemas.openxmlformats.org/officeDocument/2006/relationships/customXml" Target="../ink/ink1.xml"/><Relationship Id="rId6" Type="http://schemas.openxmlformats.org/officeDocument/2006/relationships/image" Target="../media/image10.emf"/><Relationship Id="rId11" Type="http://schemas.openxmlformats.org/officeDocument/2006/relationships/customXml" Target="../ink/ink6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10" Type="http://schemas.openxmlformats.org/officeDocument/2006/relationships/image" Target="../media/image12.emf"/><Relationship Id="rId19" Type="http://schemas.openxmlformats.org/officeDocument/2006/relationships/customXml" Target="../ink/ink10.xml"/><Relationship Id="rId4" Type="http://schemas.openxmlformats.org/officeDocument/2006/relationships/image" Target="../media/image9.emf"/><Relationship Id="rId9" Type="http://schemas.openxmlformats.org/officeDocument/2006/relationships/customXml" Target="../ink/ink5.xml"/><Relationship Id="rId14" Type="http://schemas.openxmlformats.org/officeDocument/2006/relationships/image" Target="../media/image14.emf"/><Relationship Id="rId22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342901</xdr:colOff>
      <xdr:row>14</xdr:row>
      <xdr:rowOff>47698</xdr:rowOff>
    </xdr:from>
    <xdr:to>
      <xdr:col>19</xdr:col>
      <xdr:colOff>1</xdr:colOff>
      <xdr:row>35</xdr:row>
      <xdr:rowOff>381000</xdr:rowOff>
    </xdr:to>
    <xdr:pic>
      <xdr:nvPicPr>
        <xdr:cNvPr id="2" name="図 7" descr="ひながた　SSP認定状　作業用.pdf - Adobe Reader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71" t="23305" r="38892" b="22266"/>
        <a:stretch>
          <a:fillRect/>
        </a:stretch>
      </xdr:blipFill>
      <xdr:spPr bwMode="auto">
        <a:xfrm>
          <a:off x="12725401" y="10277548"/>
          <a:ext cx="6972300" cy="871530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28575</xdr:colOff>
      <xdr:row>13</xdr:row>
      <xdr:rowOff>609600</xdr:rowOff>
    </xdr:from>
    <xdr:to>
      <xdr:col>23</xdr:col>
      <xdr:colOff>133350</xdr:colOff>
      <xdr:row>24</xdr:row>
      <xdr:rowOff>457200</xdr:rowOff>
    </xdr:to>
    <xdr:pic>
      <xdr:nvPicPr>
        <xdr:cNvPr id="3" name="図 1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2075" y="9925050"/>
          <a:ext cx="6353175" cy="838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123825</xdr:colOff>
      <xdr:row>6</xdr:row>
      <xdr:rowOff>879476</xdr:rowOff>
    </xdr:from>
    <xdr:ext cx="415498" cy="44004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1095375" y="4899026"/>
          <a:ext cx="415498" cy="4400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800">
              <a:solidFill>
                <a:srgbClr val="FF0000"/>
              </a:solidFill>
            </a:rPr>
            <a:t>②</a:t>
          </a:r>
          <a:endParaRPr kumimoji="1" lang="en-US" altLang="ja-JP" sz="1800">
            <a:solidFill>
              <a:srgbClr val="FF0000"/>
            </a:solidFill>
          </a:endParaRPr>
        </a:p>
      </xdr:txBody>
    </xdr:sp>
    <xdr:clientData/>
  </xdr:oneCellAnchor>
  <xdr:oneCellAnchor>
    <xdr:from>
      <xdr:col>26</xdr:col>
      <xdr:colOff>461282</xdr:colOff>
      <xdr:row>6</xdr:row>
      <xdr:rowOff>346529</xdr:rowOff>
    </xdr:from>
    <xdr:ext cx="415498" cy="39241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30493607" y="4404179"/>
          <a:ext cx="415498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FF0000"/>
              </a:solidFill>
            </a:rPr>
            <a:t>⑥</a:t>
          </a:r>
        </a:p>
      </xdr:txBody>
    </xdr:sp>
    <xdr:clientData/>
  </xdr:oneCellAnchor>
  <xdr:twoCellAnchor>
    <xdr:from>
      <xdr:col>22</xdr:col>
      <xdr:colOff>37192</xdr:colOff>
      <xdr:row>6</xdr:row>
      <xdr:rowOff>76200</xdr:rowOff>
    </xdr:from>
    <xdr:to>
      <xdr:col>22</xdr:col>
      <xdr:colOff>514350</xdr:colOff>
      <xdr:row>6</xdr:row>
      <xdr:rowOff>533400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21754192" y="4095750"/>
          <a:ext cx="477158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>
              <a:solidFill>
                <a:srgbClr val="FF0000"/>
              </a:solidFill>
            </a:rPr>
            <a:t>⑤</a:t>
          </a:r>
        </a:p>
      </xdr:txBody>
    </xdr:sp>
    <xdr:clientData/>
  </xdr:twoCellAnchor>
  <xdr:oneCellAnchor>
    <xdr:from>
      <xdr:col>22</xdr:col>
      <xdr:colOff>31750</xdr:colOff>
      <xdr:row>20</xdr:row>
      <xdr:rowOff>603250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21167725" y="151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0</xdr:col>
      <xdr:colOff>123826</xdr:colOff>
      <xdr:row>3</xdr:row>
      <xdr:rowOff>133350</xdr:rowOff>
    </xdr:from>
    <xdr:to>
      <xdr:col>2</xdr:col>
      <xdr:colOff>2495550</xdr:colOff>
      <xdr:row>6</xdr:row>
      <xdr:rowOff>838200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/>
      </xdr:nvSpPr>
      <xdr:spPr>
        <a:xfrm>
          <a:off x="123826" y="2914650"/>
          <a:ext cx="3343274" cy="19431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>
            <a:lnSpc>
              <a:spcPts val="2000"/>
            </a:lnSpc>
            <a:spcBef>
              <a:spcPts val="0"/>
            </a:spcBef>
          </a:pPr>
          <a:r>
            <a:rPr kumimoji="1" lang="en-US" altLang="ja-JP" sz="1600">
              <a:solidFill>
                <a:schemeClr val="tx1"/>
              </a:solidFill>
            </a:rPr>
            <a:t>1,</a:t>
          </a:r>
          <a:r>
            <a:rPr kumimoji="1" lang="ja-JP" altLang="en-US" sz="1600">
              <a:solidFill>
                <a:schemeClr val="tx1"/>
              </a:solidFill>
            </a:rPr>
            <a:t>招へい対象者のパスポート（パスポート申請中の場合はパスポート申請書）のコピーを入手した上で対象者の情報を入力</a:t>
          </a:r>
          <a:endParaRPr kumimoji="1" lang="en-US" altLang="ja-JP" sz="1600">
            <a:solidFill>
              <a:schemeClr val="tx1"/>
            </a:solidFill>
          </a:endParaRPr>
        </a:p>
        <a:p>
          <a:pPr>
            <a:lnSpc>
              <a:spcPts val="2000"/>
            </a:lnSpc>
            <a:spcBef>
              <a:spcPts val="0"/>
            </a:spcBef>
          </a:pPr>
          <a:endParaRPr kumimoji="1" lang="en-US" altLang="ja-JP" sz="1600">
            <a:solidFill>
              <a:schemeClr val="tx1"/>
            </a:solidFill>
          </a:endParaRPr>
        </a:p>
        <a:p>
          <a:pPr>
            <a:lnSpc>
              <a:spcPts val="2000"/>
            </a:lnSpc>
            <a:spcBef>
              <a:spcPts val="0"/>
            </a:spcBef>
          </a:pPr>
          <a:r>
            <a:rPr kumimoji="1" lang="en-US" altLang="ja-JP" sz="1600">
              <a:solidFill>
                <a:schemeClr val="tx1"/>
              </a:solidFill>
            </a:rPr>
            <a:t>2,</a:t>
          </a:r>
          <a:r>
            <a:rPr kumimoji="1" lang="ja-JP" altLang="en-US" sz="1600">
              <a:solidFill>
                <a:schemeClr val="tx1"/>
              </a:solidFill>
            </a:rPr>
            <a:t>プルダウンメニューから「確認済」を選択</a:t>
          </a:r>
        </a:p>
      </xdr:txBody>
    </xdr:sp>
    <xdr:clientData/>
  </xdr:twoCellAnchor>
  <xdr:twoCellAnchor>
    <xdr:from>
      <xdr:col>1</xdr:col>
      <xdr:colOff>301628</xdr:colOff>
      <xdr:row>6</xdr:row>
      <xdr:rowOff>723900</xdr:rowOff>
    </xdr:from>
    <xdr:to>
      <xdr:col>1</xdr:col>
      <xdr:colOff>438150</xdr:colOff>
      <xdr:row>9</xdr:row>
      <xdr:rowOff>301625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CxnSpPr/>
      </xdr:nvCxnSpPr>
      <xdr:spPr>
        <a:xfrm flipH="1">
          <a:off x="568328" y="4743450"/>
          <a:ext cx="136522" cy="171132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72572</xdr:colOff>
      <xdr:row>24</xdr:row>
      <xdr:rowOff>467179</xdr:rowOff>
    </xdr:from>
    <xdr:ext cx="2099128" cy="1037771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72572" y="18317029"/>
          <a:ext cx="2099128" cy="103777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400">
              <a:solidFill>
                <a:schemeClr val="tx1"/>
              </a:solidFill>
            </a:rPr>
            <a:t>行の削除はしない</a:t>
          </a:r>
          <a:endParaRPr kumimoji="1" lang="en-US" altLang="ja-JP" sz="1400">
            <a:solidFill>
              <a:schemeClr val="tx1"/>
            </a:solidFill>
          </a:endParaRPr>
        </a:p>
        <a:p>
          <a:r>
            <a:rPr kumimoji="1" lang="ja-JP" altLang="en-US" sz="1400">
              <a:solidFill>
                <a:schemeClr val="tx1"/>
              </a:solidFill>
            </a:rPr>
            <a:t>（番号が連番に</a:t>
          </a:r>
          <a:endParaRPr kumimoji="1" lang="en-US" altLang="ja-JP" sz="1400">
            <a:solidFill>
              <a:schemeClr val="tx1"/>
            </a:solidFill>
          </a:endParaRPr>
        </a:p>
        <a:p>
          <a:pPr>
            <a:lnSpc>
              <a:spcPts val="1700"/>
            </a:lnSpc>
          </a:pPr>
          <a:r>
            <a:rPr kumimoji="1" lang="ja-JP" altLang="en-US" sz="1400">
              <a:solidFill>
                <a:schemeClr val="tx1"/>
              </a:solidFill>
            </a:rPr>
            <a:t>なっていること）</a:t>
          </a:r>
        </a:p>
      </xdr:txBody>
    </xdr:sp>
    <xdr:clientData/>
  </xdr:oneCellAnchor>
  <xdr:twoCellAnchor>
    <xdr:from>
      <xdr:col>0</xdr:col>
      <xdr:colOff>127000</xdr:colOff>
      <xdr:row>21</xdr:row>
      <xdr:rowOff>619127</xdr:rowOff>
    </xdr:from>
    <xdr:to>
      <xdr:col>0</xdr:col>
      <xdr:colOff>176893</xdr:colOff>
      <xdr:row>24</xdr:row>
      <xdr:rowOff>476250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CxnSpPr/>
      </xdr:nvCxnSpPr>
      <xdr:spPr>
        <a:xfrm flipH="1" flipV="1">
          <a:off x="127000" y="15973427"/>
          <a:ext cx="49893" cy="214312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200024</xdr:colOff>
      <xdr:row>6</xdr:row>
      <xdr:rowOff>228600</xdr:rowOff>
    </xdr:from>
    <xdr:to>
      <xdr:col>15</xdr:col>
      <xdr:colOff>95249</xdr:colOff>
      <xdr:row>6</xdr:row>
      <xdr:rowOff>666750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 txBox="1"/>
      </xdr:nvSpPr>
      <xdr:spPr>
        <a:xfrm>
          <a:off x="13715999" y="4286250"/>
          <a:ext cx="4095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>
              <a:solidFill>
                <a:srgbClr val="FF0000"/>
              </a:solidFill>
            </a:rPr>
            <a:t>③</a:t>
          </a:r>
        </a:p>
      </xdr:txBody>
    </xdr:sp>
    <xdr:clientData/>
  </xdr:twoCellAnchor>
  <xdr:oneCellAnchor>
    <xdr:from>
      <xdr:col>19</xdr:col>
      <xdr:colOff>95250</xdr:colOff>
      <xdr:row>2</xdr:row>
      <xdr:rowOff>149225</xdr:rowOff>
    </xdr:from>
    <xdr:ext cx="415498" cy="392415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/>
      </xdr:nvSpPr>
      <xdr:spPr>
        <a:xfrm>
          <a:off x="17078325" y="2006600"/>
          <a:ext cx="415498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FF0000"/>
              </a:solidFill>
            </a:rPr>
            <a:t>①</a:t>
          </a:r>
        </a:p>
      </xdr:txBody>
    </xdr:sp>
    <xdr:clientData/>
  </xdr:oneCellAnchor>
  <xdr:twoCellAnchor>
    <xdr:from>
      <xdr:col>17</xdr:col>
      <xdr:colOff>200025</xdr:colOff>
      <xdr:row>6</xdr:row>
      <xdr:rowOff>266700</xdr:rowOff>
    </xdr:from>
    <xdr:to>
      <xdr:col>18</xdr:col>
      <xdr:colOff>180975</xdr:colOff>
      <xdr:row>6</xdr:row>
      <xdr:rowOff>685800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15763875" y="4324350"/>
          <a:ext cx="4667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>
              <a:solidFill>
                <a:srgbClr val="FF0000"/>
              </a:solidFill>
            </a:rPr>
            <a:t>④</a:t>
          </a:r>
        </a:p>
      </xdr:txBody>
    </xdr:sp>
    <xdr:clientData/>
  </xdr:twoCellAnchor>
  <xdr:twoCellAnchor editAs="oneCell">
    <xdr:from>
      <xdr:col>25</xdr:col>
      <xdr:colOff>390525</xdr:colOff>
      <xdr:row>13</xdr:row>
      <xdr:rowOff>800100</xdr:rowOff>
    </xdr:from>
    <xdr:to>
      <xdr:col>27</xdr:col>
      <xdr:colOff>825738</xdr:colOff>
      <xdr:row>24</xdr:row>
      <xdr:rowOff>476250</xdr:rowOff>
    </xdr:to>
    <xdr:pic>
      <xdr:nvPicPr>
        <xdr:cNvPr id="15" name="図 16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18275" y="10115550"/>
          <a:ext cx="5140563" cy="821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505506</xdr:colOff>
      <xdr:row>24</xdr:row>
      <xdr:rowOff>106247</xdr:rowOff>
    </xdr:from>
    <xdr:to>
      <xdr:col>23</xdr:col>
      <xdr:colOff>500063</xdr:colOff>
      <xdr:row>36</xdr:row>
      <xdr:rowOff>514350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20127006" y="17746547"/>
          <a:ext cx="5890532" cy="158920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0" tIns="0" rIns="0" bIns="0" spcCol="180000" rtlCol="0" anchor="ctr"/>
        <a:lstStyle/>
        <a:p>
          <a:pPr>
            <a:lnSpc>
              <a:spcPts val="1200"/>
            </a:lnSpc>
          </a:pPr>
          <a:r>
            <a:rPr kumimoji="1" lang="ja-JP" altLang="en-US" sz="2000" b="1">
              <a:solidFill>
                <a:schemeClr val="tx1"/>
              </a:solidFill>
            </a:rPr>
            <a:t>ビザ申請書　（おもて面）</a:t>
          </a:r>
          <a:endParaRPr kumimoji="1" lang="en-US" altLang="ja-JP" sz="2000" b="1">
            <a:solidFill>
              <a:schemeClr val="tx1"/>
            </a:solidFill>
          </a:endParaRPr>
        </a:p>
        <a:p>
          <a:pPr>
            <a:lnSpc>
              <a:spcPts val="1200"/>
            </a:lnSpc>
          </a:pPr>
          <a:endParaRPr kumimoji="1" lang="en-US" altLang="ja-JP" sz="2000">
            <a:solidFill>
              <a:schemeClr val="tx1"/>
            </a:solidFill>
          </a:endParaRPr>
        </a:p>
        <a:p>
          <a:pPr>
            <a:lnSpc>
              <a:spcPts val="1200"/>
            </a:lnSpc>
          </a:pPr>
          <a:r>
            <a:rPr kumimoji="1" lang="ja-JP" altLang="en-US" sz="2000">
              <a:solidFill>
                <a:schemeClr val="tx1"/>
              </a:solidFill>
            </a:rPr>
            <a:t>ビザ申請者が作成する書類 </a:t>
          </a:r>
          <a:endParaRPr kumimoji="1" lang="en-US" altLang="ja-JP" sz="2000">
            <a:solidFill>
              <a:schemeClr val="tx1"/>
            </a:solidFill>
          </a:endParaRPr>
        </a:p>
        <a:p>
          <a:pPr>
            <a:lnSpc>
              <a:spcPts val="1200"/>
            </a:lnSpc>
          </a:pPr>
          <a:endParaRPr kumimoji="1" lang="en-US" altLang="ja-JP" sz="2000">
            <a:solidFill>
              <a:schemeClr val="tx1"/>
            </a:solidFill>
          </a:endParaRPr>
        </a:p>
        <a:p>
          <a:pPr>
            <a:lnSpc>
              <a:spcPts val="1200"/>
            </a:lnSpc>
          </a:pPr>
          <a:r>
            <a:rPr kumimoji="1" lang="en-US" altLang="ja-JP" sz="2000">
              <a:solidFill>
                <a:schemeClr val="tx1"/>
              </a:solidFill>
            </a:rPr>
            <a:t>SSP</a:t>
          </a:r>
          <a:r>
            <a:rPr kumimoji="1" lang="ja-JP" altLang="en-US" sz="2000">
              <a:solidFill>
                <a:schemeClr val="tx1"/>
              </a:solidFill>
            </a:rPr>
            <a:t>認定状と共に在外公館に提出 </a:t>
          </a:r>
          <a:endParaRPr kumimoji="1" lang="en-US" altLang="ja-JP" sz="2000">
            <a:solidFill>
              <a:schemeClr val="tx1"/>
            </a:solidFill>
          </a:endParaRPr>
        </a:p>
        <a:p>
          <a:pPr>
            <a:lnSpc>
              <a:spcPts val="1200"/>
            </a:lnSpc>
          </a:pPr>
          <a:endParaRPr kumimoji="1" lang="en-US" altLang="ja-JP" sz="2000">
            <a:solidFill>
              <a:schemeClr val="tx1"/>
            </a:solidFill>
          </a:endParaRPr>
        </a:p>
        <a:p>
          <a:pPr>
            <a:lnSpc>
              <a:spcPts val="1100"/>
            </a:lnSpc>
          </a:pPr>
          <a:r>
            <a:rPr kumimoji="1" lang="en-US" altLang="ja-JP" sz="2000">
              <a:solidFill>
                <a:schemeClr val="tx1"/>
              </a:solidFill>
            </a:rPr>
            <a:t>http://www.mofa.go.jp/mofaj/files/000124525.pdf</a:t>
          </a:r>
          <a:endParaRPr kumimoji="1" lang="ja-JP" altLang="en-US" sz="2000">
            <a:solidFill>
              <a:schemeClr val="tx1"/>
            </a:solidFill>
          </a:endParaRPr>
        </a:p>
      </xdr:txBody>
    </xdr:sp>
    <xdr:clientData/>
  </xdr:twoCellAnchor>
  <xdr:twoCellAnchor>
    <xdr:from>
      <xdr:col>25</xdr:col>
      <xdr:colOff>1206500</xdr:colOff>
      <xdr:row>24</xdr:row>
      <xdr:rowOff>636589</xdr:rowOff>
    </xdr:from>
    <xdr:to>
      <xdr:col>26</xdr:col>
      <xdr:colOff>3260725</xdr:colOff>
      <xdr:row>36</xdr:row>
      <xdr:rowOff>76200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30429200" y="18486439"/>
          <a:ext cx="3635375" cy="62071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ビザ申請書　（うら面）</a:t>
          </a:r>
          <a:endParaRPr kumimoji="1" lang="en-US" altLang="ja-JP" sz="20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285750</xdr:colOff>
      <xdr:row>15</xdr:row>
      <xdr:rowOff>266700</xdr:rowOff>
    </xdr:from>
    <xdr:to>
      <xdr:col>27</xdr:col>
      <xdr:colOff>323850</xdr:colOff>
      <xdr:row>22</xdr:row>
      <xdr:rowOff>304800</xdr:rowOff>
    </xdr:to>
    <xdr:grpSp>
      <xdr:nvGrpSpPr>
        <xdr:cNvPr id="18" name="グループ化 2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pSpPr>
          <a:grpSpLocks/>
        </xdr:cNvGrpSpPr>
      </xdr:nvGrpSpPr>
      <xdr:grpSpPr bwMode="auto">
        <a:xfrm>
          <a:off x="29965650" y="11258550"/>
          <a:ext cx="6591300" cy="5372100"/>
          <a:chOff x="22802850" y="11289505"/>
          <a:chExt cx="8943974" cy="4516214"/>
        </a:xfrm>
      </xdr:grpSpPr>
      <xdr:pic>
        <xdr:nvPicPr>
          <xdr:cNvPr id="19" name="図 16">
            <a:extLst>
              <a:ext uri="{FF2B5EF4-FFF2-40B4-BE49-F238E27FC236}">
                <a16:creationId xmlns:a16="http://schemas.microsoft.com/office/drawing/2014/main" xmlns="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02850" y="11289505"/>
            <a:ext cx="8943974" cy="4516214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0" name="円/楕円 19">
            <a:extLst>
              <a:ext uri="{FF2B5EF4-FFF2-40B4-BE49-F238E27FC236}">
                <a16:creationId xmlns:a16="http://schemas.microsoft.com/office/drawing/2014/main" xmlns="" id="{00000000-0008-0000-0000-000014000000}"/>
              </a:ext>
            </a:extLst>
          </xdr:cNvPr>
          <xdr:cNvSpPr/>
        </xdr:nvSpPr>
        <xdr:spPr>
          <a:xfrm>
            <a:off x="22931540" y="13984665"/>
            <a:ext cx="2037596" cy="323743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1" name="円/楕円 20">
            <a:extLst>
              <a:ext uri="{FF2B5EF4-FFF2-40B4-BE49-F238E27FC236}">
                <a16:creationId xmlns:a16="http://schemas.microsoft.com/office/drawing/2014/main" xmlns="" id="{00000000-0008-0000-0000-000015000000}"/>
              </a:ext>
            </a:extLst>
          </xdr:cNvPr>
          <xdr:cNvSpPr/>
        </xdr:nvSpPr>
        <xdr:spPr>
          <a:xfrm>
            <a:off x="22920816" y="11483751"/>
            <a:ext cx="2906255" cy="348024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xmlns="" id="{00000000-0008-0000-0000-000016000000}"/>
              </a:ext>
            </a:extLst>
          </xdr:cNvPr>
          <xdr:cNvSpPr txBox="1"/>
        </xdr:nvSpPr>
        <xdr:spPr>
          <a:xfrm>
            <a:off x="26223866" y="11912710"/>
            <a:ext cx="4858058" cy="1513498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600">
                <a:solidFill>
                  <a:schemeClr val="tx1"/>
                </a:solidFill>
              </a:rPr>
              <a:t>保証人（</a:t>
            </a:r>
            <a:r>
              <a:rPr lang="en-US" altLang="ja-JP" sz="1600">
                <a:solidFill>
                  <a:schemeClr val="tx1"/>
                </a:solidFill>
              </a:rPr>
              <a:t>Guarantor or reference in Japan) :</a:t>
            </a:r>
          </a:p>
          <a:p>
            <a:r>
              <a:rPr kumimoji="1" lang="ja-JP" altLang="en-US" sz="1600">
                <a:solidFill>
                  <a:schemeClr val="tx1"/>
                </a:solidFill>
              </a:rPr>
              <a:t>・受入れ機関</a:t>
            </a:r>
            <a:endParaRPr kumimoji="1" lang="en-US" altLang="ja-JP" sz="1600">
              <a:solidFill>
                <a:schemeClr val="tx1"/>
              </a:solidFill>
            </a:endParaRPr>
          </a:p>
          <a:p>
            <a:r>
              <a:rPr kumimoji="1" lang="ja-JP" altLang="en-US" sz="1600">
                <a:solidFill>
                  <a:schemeClr val="tx1"/>
                </a:solidFill>
              </a:rPr>
              <a:t>・受入れ機関代表者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>
              <a:lnSpc>
                <a:spcPts val="2000"/>
              </a:lnSpc>
            </a:pPr>
            <a:r>
              <a:rPr kumimoji="1" lang="ja-JP" altLang="en-US" sz="1600">
                <a:solidFill>
                  <a:schemeClr val="tx1"/>
                </a:solidFill>
              </a:rPr>
              <a:t>・プログラム責任者</a:t>
            </a:r>
            <a:endParaRPr kumimoji="1" lang="en-US" altLang="ja-JP" sz="1600">
              <a:solidFill>
                <a:schemeClr val="tx1"/>
              </a:solidFill>
            </a:endParaRPr>
          </a:p>
          <a:p>
            <a:endParaRPr kumimoji="1" lang="ja-JP" altLang="en-US" sz="1600">
              <a:solidFill>
                <a:srgbClr val="FF0000"/>
              </a:solidFill>
            </a:endParaRP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xmlns="" id="{00000000-0008-0000-0000-000017000000}"/>
              </a:ext>
            </a:extLst>
          </xdr:cNvPr>
          <xdr:cNvSpPr txBox="1"/>
        </xdr:nvSpPr>
        <xdr:spPr>
          <a:xfrm>
            <a:off x="25623311" y="14122256"/>
            <a:ext cx="5265578" cy="1473030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600">
                <a:solidFill>
                  <a:schemeClr val="tx1"/>
                </a:solidFill>
              </a:rPr>
              <a:t>招へい</a:t>
            </a:r>
            <a:r>
              <a:rPr kumimoji="1" lang="ja-JP" altLang="en-US" sz="1600" baseline="0">
                <a:solidFill>
                  <a:schemeClr val="tx1"/>
                </a:solidFill>
              </a:rPr>
              <a:t>者（</a:t>
            </a:r>
            <a:r>
              <a:rPr kumimoji="1" lang="en-US" altLang="ja-JP" sz="1600" baseline="0">
                <a:solidFill>
                  <a:schemeClr val="tx1"/>
                </a:solidFill>
              </a:rPr>
              <a:t>Inviter</a:t>
            </a:r>
            <a:r>
              <a:rPr kumimoji="1" lang="ja-JP" altLang="en-US" sz="1600" baseline="0">
                <a:solidFill>
                  <a:schemeClr val="tx1"/>
                </a:solidFill>
              </a:rPr>
              <a:t> </a:t>
            </a:r>
            <a:r>
              <a:rPr kumimoji="1" lang="en-US" altLang="ja-JP" sz="1600" baseline="0">
                <a:solidFill>
                  <a:schemeClr val="tx1"/>
                </a:solidFill>
              </a:rPr>
              <a:t>in Japan):</a:t>
            </a:r>
          </a:p>
          <a:p>
            <a:r>
              <a:rPr kumimoji="1" lang="ja-JP" altLang="en-US" sz="1600" baseline="0">
                <a:solidFill>
                  <a:schemeClr val="tx1"/>
                </a:solidFill>
              </a:rPr>
              <a:t>・受入れ機関代表者</a:t>
            </a:r>
            <a:endParaRPr kumimoji="1" lang="en-US" altLang="ja-JP" sz="1600" baseline="0">
              <a:solidFill>
                <a:schemeClr val="tx1"/>
              </a:solidFill>
            </a:endParaRPr>
          </a:p>
          <a:p>
            <a:r>
              <a:rPr kumimoji="1" lang="ja-JP" altLang="en-US" sz="1600" baseline="0">
                <a:solidFill>
                  <a:schemeClr val="tx1"/>
                </a:solidFill>
              </a:rPr>
              <a:t>・プログラム責任者</a:t>
            </a:r>
            <a:endParaRPr kumimoji="1" lang="en-US" altLang="ja-JP" sz="1600" baseline="0">
              <a:solidFill>
                <a:schemeClr val="tx1"/>
              </a:solidFill>
            </a:endParaRPr>
          </a:p>
          <a:p>
            <a:r>
              <a:rPr kumimoji="1" lang="ja-JP" altLang="en-US" sz="1600" baseline="0">
                <a:solidFill>
                  <a:schemeClr val="tx1"/>
                </a:solidFill>
              </a:rPr>
              <a:t>・保証人と同一の場合は「</a:t>
            </a:r>
            <a:r>
              <a:rPr kumimoji="1" lang="en-US" altLang="ja-JP" sz="1600" baseline="0">
                <a:solidFill>
                  <a:schemeClr val="tx1"/>
                </a:solidFill>
              </a:rPr>
              <a:t>same as above</a:t>
            </a:r>
            <a:r>
              <a:rPr kumimoji="1" lang="ja-JP" altLang="en-US" sz="1600" baseline="0">
                <a:solidFill>
                  <a:schemeClr val="tx1"/>
                </a:solidFill>
              </a:rPr>
              <a:t>」</a:t>
            </a:r>
            <a:endParaRPr kumimoji="1" lang="en-US" altLang="ja-JP" sz="1600" baseline="0">
              <a:solidFill>
                <a:schemeClr val="tx1"/>
              </a:solidFill>
            </a:endParaRPr>
          </a:p>
          <a:p>
            <a:endParaRPr kumimoji="1" lang="ja-JP" altLang="en-US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20</xdr:col>
      <xdr:colOff>647700</xdr:colOff>
      <xdr:row>20</xdr:row>
      <xdr:rowOff>19050</xdr:rowOff>
    </xdr:from>
    <xdr:to>
      <xdr:col>23</xdr:col>
      <xdr:colOff>695325</xdr:colOff>
      <xdr:row>23</xdr:row>
      <xdr:rowOff>876300</xdr:rowOff>
    </xdr:to>
    <xdr:pic>
      <xdr:nvPicPr>
        <xdr:cNvPr id="24" name="図 2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1325" y="14611350"/>
          <a:ext cx="7991475" cy="3028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649630</xdr:colOff>
      <xdr:row>20</xdr:row>
      <xdr:rowOff>623887</xdr:rowOff>
    </xdr:from>
    <xdr:to>
      <xdr:col>21</xdr:col>
      <xdr:colOff>1181101</xdr:colOff>
      <xdr:row>21</xdr:row>
      <xdr:rowOff>142193</xdr:rowOff>
    </xdr:to>
    <xdr:sp macro="" textlink="">
      <xdr:nvSpPr>
        <xdr:cNvPr id="25" name="円/楕円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/>
      </xdr:nvSpPr>
      <xdr:spPr>
        <a:xfrm>
          <a:off x="18289930" y="15254287"/>
          <a:ext cx="2588871" cy="28030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20</xdr:col>
      <xdr:colOff>1968384</xdr:colOff>
      <xdr:row>21</xdr:row>
      <xdr:rowOff>361950</xdr:rowOff>
    </xdr:from>
    <xdr:to>
      <xdr:col>23</xdr:col>
      <xdr:colOff>933450</xdr:colOff>
      <xdr:row>22</xdr:row>
      <xdr:rowOff>190499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 txBox="1"/>
      </xdr:nvSpPr>
      <xdr:spPr>
        <a:xfrm>
          <a:off x="20103984" y="15925800"/>
          <a:ext cx="6927966" cy="590549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ja-JP" altLang="en-US" sz="1600">
              <a:solidFill>
                <a:schemeClr val="tx1"/>
              </a:solidFill>
            </a:rPr>
            <a:t>現住所：　ビザ申請者リストの</a:t>
          </a:r>
          <a:r>
            <a:rPr kumimoji="1" lang="ja-JP" altLang="en-US" sz="1600">
              <a:solidFill>
                <a:srgbClr val="FF0000"/>
              </a:solidFill>
            </a:rPr>
            <a:t>⑤</a:t>
          </a:r>
          <a:r>
            <a:rPr kumimoji="1" lang="ja-JP" altLang="en-US" sz="1600">
              <a:solidFill>
                <a:schemeClr val="tx1"/>
              </a:solidFill>
            </a:rPr>
            <a:t>　「招へい対象者の居住地」を記載</a:t>
          </a:r>
        </a:p>
      </xdr:txBody>
    </xdr:sp>
    <xdr:clientData/>
  </xdr:twoCellAnchor>
  <xdr:twoCellAnchor>
    <xdr:from>
      <xdr:col>11</xdr:col>
      <xdr:colOff>87312</xdr:colOff>
      <xdr:row>16</xdr:row>
      <xdr:rowOff>628649</xdr:rowOff>
    </xdr:from>
    <xdr:to>
      <xdr:col>12</xdr:col>
      <xdr:colOff>654050</xdr:colOff>
      <xdr:row>17</xdr:row>
      <xdr:rowOff>175531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/>
      </xdr:nvSpPr>
      <xdr:spPr>
        <a:xfrm>
          <a:off x="13479462" y="12382499"/>
          <a:ext cx="1404938" cy="3088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12</xdr:col>
      <xdr:colOff>762000</xdr:colOff>
      <xdr:row>16</xdr:row>
      <xdr:rowOff>115095</xdr:rowOff>
    </xdr:from>
    <xdr:to>
      <xdr:col>14</xdr:col>
      <xdr:colOff>95252</xdr:colOff>
      <xdr:row>16</xdr:row>
      <xdr:rowOff>742950</xdr:rowOff>
    </xdr:to>
    <xdr:cxnSp macro="">
      <xdr:nvCxnSpPr>
        <xdr:cNvPr id="28" name="直線矢印コネクタ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CxnSpPr>
          <a:stCxn id="48" idx="1"/>
        </xdr:cNvCxnSpPr>
      </xdr:nvCxnSpPr>
      <xdr:spPr>
        <a:xfrm flipH="1">
          <a:off x="14992350" y="11868945"/>
          <a:ext cx="1314452" cy="62785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725993</xdr:colOff>
      <xdr:row>17</xdr:row>
      <xdr:rowOff>382586</xdr:rowOff>
    </xdr:from>
    <xdr:to>
      <xdr:col>11</xdr:col>
      <xdr:colOff>95250</xdr:colOff>
      <xdr:row>18</xdr:row>
      <xdr:rowOff>38100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 txBox="1"/>
      </xdr:nvSpPr>
      <xdr:spPr>
        <a:xfrm>
          <a:off x="13108493" y="12898436"/>
          <a:ext cx="378907" cy="4175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800">
              <a:solidFill>
                <a:srgbClr val="FF0000"/>
              </a:solidFill>
            </a:rPr>
            <a:t>⑥</a:t>
          </a:r>
        </a:p>
      </xdr:txBody>
    </xdr:sp>
    <xdr:clientData/>
  </xdr:twoCellAnchor>
  <xdr:twoCellAnchor>
    <xdr:from>
      <xdr:col>10</xdr:col>
      <xdr:colOff>733425</xdr:colOff>
      <xdr:row>17</xdr:row>
      <xdr:rowOff>152400</xdr:rowOff>
    </xdr:from>
    <xdr:to>
      <xdr:col>11</xdr:col>
      <xdr:colOff>95250</xdr:colOff>
      <xdr:row>17</xdr:row>
      <xdr:rowOff>554038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 txBox="1"/>
      </xdr:nvSpPr>
      <xdr:spPr>
        <a:xfrm>
          <a:off x="13115925" y="12668250"/>
          <a:ext cx="371475" cy="4016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800">
              <a:solidFill>
                <a:srgbClr val="FF0000"/>
              </a:solidFill>
            </a:rPr>
            <a:t>②</a:t>
          </a:r>
          <a:endParaRPr kumimoji="1" lang="en-US" altLang="ja-JP" sz="1800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29080</xdr:colOff>
      <xdr:row>21</xdr:row>
      <xdr:rowOff>112711</xdr:rowOff>
    </xdr:from>
    <xdr:to>
      <xdr:col>11</xdr:col>
      <xdr:colOff>444578</xdr:colOff>
      <xdr:row>21</xdr:row>
      <xdr:rowOff>473376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 txBox="1"/>
      </xdr:nvSpPr>
      <xdr:spPr>
        <a:xfrm>
          <a:off x="13421230" y="15676561"/>
          <a:ext cx="415498" cy="3606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800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11</xdr:col>
      <xdr:colOff>821533</xdr:colOff>
      <xdr:row>21</xdr:row>
      <xdr:rowOff>706436</xdr:rowOff>
    </xdr:from>
    <xdr:to>
      <xdr:col>12</xdr:col>
      <xdr:colOff>363538</xdr:colOff>
      <xdr:row>22</xdr:row>
      <xdr:rowOff>350837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 txBox="1"/>
      </xdr:nvSpPr>
      <xdr:spPr>
        <a:xfrm>
          <a:off x="14213683" y="16270286"/>
          <a:ext cx="380205" cy="406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>
              <a:solidFill>
                <a:srgbClr val="FF0000"/>
              </a:solidFill>
            </a:rPr>
            <a:t>③</a:t>
          </a:r>
        </a:p>
      </xdr:txBody>
    </xdr:sp>
    <xdr:clientData/>
  </xdr:twoCellAnchor>
  <xdr:twoCellAnchor>
    <xdr:from>
      <xdr:col>13</xdr:col>
      <xdr:colOff>1054894</xdr:colOff>
      <xdr:row>21</xdr:row>
      <xdr:rowOff>692149</xdr:rowOff>
    </xdr:from>
    <xdr:to>
      <xdr:col>14</xdr:col>
      <xdr:colOff>342900</xdr:colOff>
      <xdr:row>22</xdr:row>
      <xdr:rowOff>347662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 txBox="1"/>
      </xdr:nvSpPr>
      <xdr:spPr>
        <a:xfrm>
          <a:off x="16142494" y="16255999"/>
          <a:ext cx="411956" cy="4175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>
              <a:solidFill>
                <a:srgbClr val="FF0000"/>
              </a:solidFill>
            </a:rPr>
            <a:t>④</a:t>
          </a:r>
        </a:p>
      </xdr:txBody>
    </xdr:sp>
    <xdr:clientData/>
  </xdr:twoCellAnchor>
  <xdr:twoCellAnchor>
    <xdr:from>
      <xdr:col>12</xdr:col>
      <xdr:colOff>198908</xdr:colOff>
      <xdr:row>19</xdr:row>
      <xdr:rowOff>246346</xdr:rowOff>
    </xdr:from>
    <xdr:to>
      <xdr:col>18</xdr:col>
      <xdr:colOff>722406</xdr:colOff>
      <xdr:row>20</xdr:row>
      <xdr:rowOff>627164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 txBox="1"/>
      </xdr:nvSpPr>
      <xdr:spPr>
        <a:xfrm rot="1980000">
          <a:off x="11743208" y="14076646"/>
          <a:ext cx="5028823" cy="1142818"/>
        </a:xfrm>
        <a:prstGeom prst="rect">
          <a:avLst/>
        </a:prstGeom>
        <a:noFill/>
        <a:ln w="9525" cmpd="sng">
          <a:solidFill>
            <a:srgbClr val="FF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3600">
              <a:solidFill>
                <a:srgbClr val="FF9999"/>
              </a:solidFill>
            </a:rPr>
            <a:t>SAMPLE</a:t>
          </a:r>
          <a:endParaRPr kumimoji="1" lang="ja-JP" altLang="en-US" sz="3600">
            <a:solidFill>
              <a:srgbClr val="FF9999"/>
            </a:solidFill>
          </a:endParaRPr>
        </a:p>
      </xdr:txBody>
    </xdr:sp>
    <xdr:clientData/>
  </xdr:twoCellAnchor>
  <xdr:oneCellAnchor>
    <xdr:from>
      <xdr:col>11</xdr:col>
      <xdr:colOff>11791</xdr:colOff>
      <xdr:row>23</xdr:row>
      <xdr:rowOff>196170</xdr:rowOff>
    </xdr:from>
    <xdr:ext cx="2114550" cy="361950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 txBox="1"/>
      </xdr:nvSpPr>
      <xdr:spPr>
        <a:xfrm>
          <a:off x="13403941" y="17284020"/>
          <a:ext cx="2114550" cy="3619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en-US" altLang="ja-JP" sz="1600"/>
            <a:t>Signature</a:t>
          </a:r>
          <a:r>
            <a:rPr kumimoji="1" lang="en-US" altLang="ja-JP" sz="1600" baseline="0"/>
            <a:t> of Director</a:t>
          </a:r>
          <a:endParaRPr kumimoji="1" lang="ja-JP" altLang="en-US" sz="1600"/>
        </a:p>
      </xdr:txBody>
    </xdr:sp>
    <xdr:clientData/>
  </xdr:oneCellAnchor>
  <xdr:oneCellAnchor>
    <xdr:from>
      <xdr:col>12</xdr:col>
      <xdr:colOff>508001</xdr:colOff>
      <xdr:row>36</xdr:row>
      <xdr:rowOff>254001</xdr:rowOff>
    </xdr:from>
    <xdr:ext cx="3378200" cy="660399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 txBox="1"/>
      </xdr:nvSpPr>
      <xdr:spPr>
        <a:xfrm>
          <a:off x="14738351" y="19284951"/>
          <a:ext cx="3378200" cy="66039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  <a:effectLst>
          <a:reflection stA="0" endPos="65000" dist="50800" dir="5400000" sy="-100000" algn="bl" rotWithShape="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en-US" altLang="ja-JP" sz="2000" b="1">
              <a:solidFill>
                <a:schemeClr val="tx1"/>
              </a:solidFill>
              <a:latin typeface="+mj-ea"/>
              <a:ea typeface="+mj-ea"/>
            </a:rPr>
            <a:t>SSP</a:t>
          </a:r>
          <a:r>
            <a:rPr kumimoji="1" lang="en-US" altLang="ja-JP" sz="2000" b="1" baseline="0">
              <a:solidFill>
                <a:schemeClr val="tx1"/>
              </a:solidFill>
              <a:latin typeface="+mj-ea"/>
              <a:ea typeface="+mj-ea"/>
            </a:rPr>
            <a:t> </a:t>
          </a:r>
          <a:r>
            <a:rPr kumimoji="1" lang="ja-JP" altLang="en-US" sz="2000" b="1" baseline="0">
              <a:solidFill>
                <a:schemeClr val="tx1"/>
              </a:solidFill>
              <a:latin typeface="+mn-lt"/>
              <a:ea typeface="+mn-ea"/>
            </a:rPr>
            <a:t>認定状　（サンプル）</a:t>
          </a:r>
          <a:endParaRPr kumimoji="1" lang="ja-JP" altLang="en-US" sz="2000" b="1">
            <a:solidFill>
              <a:schemeClr val="tx1"/>
            </a:solidFill>
          </a:endParaRPr>
        </a:p>
      </xdr:txBody>
    </xdr:sp>
    <xdr:clientData/>
  </xdr:oneCellAnchor>
  <xdr:twoCellAnchor editAs="oneCell">
    <xdr:from>
      <xdr:col>3</xdr:col>
      <xdr:colOff>2095500</xdr:colOff>
      <xdr:row>14</xdr:row>
      <xdr:rowOff>161925</xdr:rowOff>
    </xdr:from>
    <xdr:to>
      <xdr:col>8</xdr:col>
      <xdr:colOff>314325</xdr:colOff>
      <xdr:row>17</xdr:row>
      <xdr:rowOff>381000</xdr:rowOff>
    </xdr:to>
    <xdr:pic>
      <xdr:nvPicPr>
        <xdr:cNvPr id="41" name="図 14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0391775"/>
          <a:ext cx="4029075" cy="25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14</xdr:row>
      <xdr:rowOff>238125</xdr:rowOff>
    </xdr:from>
    <xdr:to>
      <xdr:col>3</xdr:col>
      <xdr:colOff>1466850</xdr:colOff>
      <xdr:row>17</xdr:row>
      <xdr:rowOff>428625</xdr:rowOff>
    </xdr:to>
    <xdr:pic>
      <xdr:nvPicPr>
        <xdr:cNvPr id="42" name="図 17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0467975"/>
          <a:ext cx="398145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17</xdr:row>
      <xdr:rowOff>171450</xdr:rowOff>
    </xdr:from>
    <xdr:to>
      <xdr:col>3</xdr:col>
      <xdr:colOff>800100</xdr:colOff>
      <xdr:row>18</xdr:row>
      <xdr:rowOff>609600</xdr:rowOff>
    </xdr:to>
    <xdr:sp macro="" textlink="">
      <xdr:nvSpPr>
        <xdr:cNvPr id="43" name="上矢印吹き出し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/>
      </xdr:nvSpPr>
      <xdr:spPr>
        <a:xfrm>
          <a:off x="1238250" y="12687300"/>
          <a:ext cx="3257550" cy="1200150"/>
        </a:xfrm>
        <a:prstGeom prst="upArrowCallout">
          <a:avLst>
            <a:gd name="adj1" fmla="val 9783"/>
            <a:gd name="adj2" fmla="val 12685"/>
            <a:gd name="adj3" fmla="val 15308"/>
            <a:gd name="adj4" fmla="val 78557"/>
          </a:avLst>
        </a:prstGeom>
        <a:solidFill>
          <a:schemeClr val="bg1"/>
        </a:solidFill>
        <a:ln w="2222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>
            <a:lnSpc>
              <a:spcPts val="1800"/>
            </a:lnSpc>
          </a:pPr>
          <a:r>
            <a:rPr kumimoji="1" lang="ja-JP" altLang="en-US" sz="1500" u="sng">
              <a:solidFill>
                <a:schemeClr val="tx1"/>
              </a:solidFill>
              <a:latin typeface="+mn-ea"/>
              <a:ea typeface="+mn-ea"/>
            </a:rPr>
            <a:t>氏名が姓と名に分かれている場合</a:t>
          </a:r>
        </a:p>
        <a:p>
          <a:pPr algn="l">
            <a:lnSpc>
              <a:spcPts val="1800"/>
            </a:lnSpc>
          </a:pPr>
          <a:r>
            <a:rPr kumimoji="1" lang="ja-JP" altLang="en-US" sz="1500" u="none" baseline="0">
              <a:solidFill>
                <a:schemeClr val="tx1"/>
              </a:solidFill>
              <a:latin typeface="+mn-ea"/>
              <a:ea typeface="+mn-ea"/>
            </a:rPr>
            <a:t>語順：上段から順に記入</a:t>
          </a:r>
        </a:p>
      </xdr:txBody>
    </xdr:sp>
    <xdr:clientData/>
  </xdr:twoCellAnchor>
  <xdr:twoCellAnchor>
    <xdr:from>
      <xdr:col>2</xdr:col>
      <xdr:colOff>1447800</xdr:colOff>
      <xdr:row>15</xdr:row>
      <xdr:rowOff>323850</xdr:rowOff>
    </xdr:from>
    <xdr:to>
      <xdr:col>2</xdr:col>
      <xdr:colOff>2057400</xdr:colOff>
      <xdr:row>15</xdr:row>
      <xdr:rowOff>342900</xdr:rowOff>
    </xdr:to>
    <xdr:cxnSp macro="">
      <xdr:nvCxnSpPr>
        <xdr:cNvPr id="44" name="直線コネクタ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CxnSpPr/>
      </xdr:nvCxnSpPr>
      <xdr:spPr>
        <a:xfrm>
          <a:off x="2409825" y="11106150"/>
          <a:ext cx="609600" cy="19050"/>
        </a:xfrm>
        <a:prstGeom prst="line">
          <a:avLst/>
        </a:prstGeom>
        <a:ln w="38100" cmpd="sng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1447800</xdr:colOff>
      <xdr:row>15</xdr:row>
      <xdr:rowOff>133350</xdr:rowOff>
    </xdr:from>
    <xdr:to>
      <xdr:col>2</xdr:col>
      <xdr:colOff>2019300</xdr:colOff>
      <xdr:row>15</xdr:row>
      <xdr:rowOff>133350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CxnSpPr/>
      </xdr:nvCxnSpPr>
      <xdr:spPr>
        <a:xfrm>
          <a:off x="2409825" y="10915650"/>
          <a:ext cx="571500" cy="0"/>
        </a:xfrm>
        <a:prstGeom prst="line">
          <a:avLst/>
        </a:prstGeom>
        <a:ln w="38100" cmpd="sng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</xdr:colOff>
      <xdr:row>15</xdr:row>
      <xdr:rowOff>323850</xdr:rowOff>
    </xdr:from>
    <xdr:to>
      <xdr:col>6</xdr:col>
      <xdr:colOff>438150</xdr:colOff>
      <xdr:row>15</xdr:row>
      <xdr:rowOff>342900</xdr:rowOff>
    </xdr:to>
    <xdr:cxnSp macro="">
      <xdr:nvCxnSpPr>
        <xdr:cNvPr id="46" name="直線コネクタ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CxnSpPr/>
      </xdr:nvCxnSpPr>
      <xdr:spPr>
        <a:xfrm>
          <a:off x="6991350" y="11315700"/>
          <a:ext cx="1200150" cy="19050"/>
        </a:xfrm>
        <a:prstGeom prst="line">
          <a:avLst/>
        </a:prstGeom>
        <a:ln w="38100" cmpd="sng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1943100</xdr:colOff>
      <xdr:row>15</xdr:row>
      <xdr:rowOff>361950</xdr:rowOff>
    </xdr:from>
    <xdr:to>
      <xdr:col>7</xdr:col>
      <xdr:colOff>190500</xdr:colOff>
      <xdr:row>16</xdr:row>
      <xdr:rowOff>476250</xdr:rowOff>
    </xdr:to>
    <xdr:sp macro="" textlink="">
      <xdr:nvSpPr>
        <xdr:cNvPr id="47" name="上矢印吹き出し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/>
      </xdr:nvSpPr>
      <xdr:spPr>
        <a:xfrm>
          <a:off x="5638800" y="11353800"/>
          <a:ext cx="3238500" cy="876300"/>
        </a:xfrm>
        <a:prstGeom prst="upArrowCallout">
          <a:avLst>
            <a:gd name="adj1" fmla="val 10434"/>
            <a:gd name="adj2" fmla="val 18550"/>
            <a:gd name="adj3" fmla="val 21975"/>
            <a:gd name="adj4" fmla="val 69760"/>
          </a:avLst>
        </a:prstGeom>
        <a:solidFill>
          <a:schemeClr val="bg1"/>
        </a:solidFill>
        <a:ln w="2222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>
            <a:lnSpc>
              <a:spcPts val="1800"/>
            </a:lnSpc>
          </a:pPr>
          <a:r>
            <a:rPr kumimoji="1" lang="ja-JP" altLang="en-US" sz="1500" u="sng">
              <a:solidFill>
                <a:schemeClr val="tx1"/>
              </a:solidFill>
              <a:latin typeface="+mn-ea"/>
              <a:ea typeface="+mn-ea"/>
            </a:rPr>
            <a:t>氏名が１行で書かれている場合</a:t>
          </a:r>
          <a:endParaRPr kumimoji="1" lang="en-US" altLang="ja-JP" sz="1500" u="sng">
            <a:solidFill>
              <a:schemeClr val="tx1"/>
            </a:solidFill>
            <a:latin typeface="+mn-ea"/>
            <a:ea typeface="+mn-ea"/>
          </a:endParaRPr>
        </a:p>
        <a:p>
          <a:pPr algn="l">
            <a:lnSpc>
              <a:spcPts val="1800"/>
            </a:lnSpc>
          </a:pPr>
          <a:r>
            <a:rPr kumimoji="1" lang="ja-JP" altLang="en-US" sz="1500" u="none">
              <a:solidFill>
                <a:schemeClr val="tx1"/>
              </a:solidFill>
              <a:latin typeface="+mn-ea"/>
              <a:ea typeface="+mn-ea"/>
            </a:rPr>
            <a:t>語順：記載どおり</a:t>
          </a:r>
          <a:endParaRPr kumimoji="1" lang="en-US" altLang="ja-JP" sz="1500" u="none">
            <a:solidFill>
              <a:schemeClr val="tx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14</xdr:col>
      <xdr:colOff>95252</xdr:colOff>
      <xdr:row>15</xdr:row>
      <xdr:rowOff>153989</xdr:rowOff>
    </xdr:from>
    <xdr:to>
      <xdr:col>19</xdr:col>
      <xdr:colOff>514350</xdr:colOff>
      <xdr:row>17</xdr:row>
      <xdr:rowOff>76200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 txBox="1"/>
      </xdr:nvSpPr>
      <xdr:spPr>
        <a:xfrm>
          <a:off x="16306802" y="11145839"/>
          <a:ext cx="3905248" cy="1446211"/>
        </a:xfrm>
        <a:prstGeom prst="rect">
          <a:avLst/>
        </a:prstGeom>
        <a:solidFill>
          <a:schemeClr val="bg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>
            <a:lnSpc>
              <a:spcPts val="2100"/>
            </a:lnSpc>
          </a:pPr>
          <a:r>
            <a:rPr kumimoji="1" lang="ja-JP" altLang="en-US" sz="1800" spc="100" baseline="0">
              <a:latin typeface="+mn-lt"/>
            </a:rPr>
            <a:t>認定状発行日＝関係省庁へのビザ申請者データ提出日。ビザの申請が可能になるまでこの日付から２～３週間かかります。</a:t>
          </a:r>
          <a:endParaRPr kumimoji="1" lang="en-US" altLang="ja-JP" sz="1800" spc="100" baseline="0">
            <a:latin typeface="+mn-lt"/>
          </a:endParaRPr>
        </a:p>
      </xdr:txBody>
    </xdr:sp>
    <xdr:clientData/>
  </xdr:twoCellAnchor>
  <xdr:oneCellAnchor>
    <xdr:from>
      <xdr:col>2</xdr:col>
      <xdr:colOff>2552700</xdr:colOff>
      <xdr:row>19</xdr:row>
      <xdr:rowOff>57150</xdr:rowOff>
    </xdr:from>
    <xdr:ext cx="4381500" cy="1047750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 txBox="1"/>
      </xdr:nvSpPr>
      <xdr:spPr>
        <a:xfrm>
          <a:off x="3524250" y="14097000"/>
          <a:ext cx="4381500" cy="10477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  <a:effectLst>
          <a:reflection stA="0" endPos="65000" dist="50800" dir="5400000" sy="-100000" algn="bl" rotWithShape="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2000" b="1">
              <a:solidFill>
                <a:schemeClr val="tx1"/>
              </a:solidFill>
            </a:rPr>
            <a:t>パスポートコピー（サンプル）</a:t>
          </a:r>
        </a:p>
      </xdr:txBody>
    </xdr:sp>
    <xdr:clientData/>
  </xdr:oneCellAnchor>
  <xdr:oneCellAnchor>
    <xdr:from>
      <xdr:col>3</xdr:col>
      <xdr:colOff>152400</xdr:colOff>
      <xdr:row>7</xdr:row>
      <xdr:rowOff>190500</xdr:rowOff>
    </xdr:from>
    <xdr:ext cx="609600" cy="420990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 txBox="1"/>
      </xdr:nvSpPr>
      <xdr:spPr>
        <a:xfrm>
          <a:off x="3848100" y="5143500"/>
          <a:ext cx="609600" cy="4209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800">
              <a:solidFill>
                <a:srgbClr val="FF0000"/>
              </a:solidFill>
            </a:rPr>
            <a:t>②＊</a:t>
          </a:r>
          <a:endParaRPr kumimoji="1" lang="en-US" altLang="ja-JP" sz="1800">
            <a:solidFill>
              <a:srgbClr val="FF0000"/>
            </a:solidFill>
          </a:endParaRPr>
        </a:p>
      </xdr:txBody>
    </xdr:sp>
    <xdr:clientData/>
  </xdr:oneCellAnchor>
  <xdr:twoCellAnchor>
    <xdr:from>
      <xdr:col>12</xdr:col>
      <xdr:colOff>819151</xdr:colOff>
      <xdr:row>16</xdr:row>
      <xdr:rowOff>742950</xdr:rowOff>
    </xdr:from>
    <xdr:to>
      <xdr:col>13</xdr:col>
      <xdr:colOff>647700</xdr:colOff>
      <xdr:row>17</xdr:row>
      <xdr:rowOff>487436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xmlns="" id="{9584EDC8-4497-4946-A937-8F677388E89E}"/>
            </a:ext>
          </a:extLst>
        </xdr:cNvPr>
        <xdr:cNvSpPr txBox="1"/>
      </xdr:nvSpPr>
      <xdr:spPr>
        <a:xfrm>
          <a:off x="15049501" y="12496800"/>
          <a:ext cx="685799" cy="5064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800">
              <a:solidFill>
                <a:srgbClr val="FF0000"/>
              </a:solidFill>
            </a:rPr>
            <a:t>②＊</a:t>
          </a:r>
          <a:endParaRPr kumimoji="1" lang="en-US" altLang="ja-JP" sz="180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0</xdr:colOff>
      <xdr:row>3</xdr:row>
      <xdr:rowOff>0</xdr:rowOff>
    </xdr:from>
    <xdr:to>
      <xdr:col>54</xdr:col>
      <xdr:colOff>0</xdr:colOff>
      <xdr:row>5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xmlns="" id="{973D5280-A763-47A1-8815-9216167E2156}"/>
            </a:ext>
          </a:extLst>
        </xdr:cNvPr>
        <xdr:cNvCxnSpPr/>
      </xdr:nvCxnSpPr>
      <xdr:spPr>
        <a:xfrm>
          <a:off x="41852850" y="3181350"/>
          <a:ext cx="0" cy="828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83</xdr:col>
      <xdr:colOff>11906</xdr:colOff>
      <xdr:row>3</xdr:row>
      <xdr:rowOff>0</xdr:rowOff>
    </xdr:from>
    <xdr:to>
      <xdr:col>84</xdr:col>
      <xdr:colOff>0</xdr:colOff>
      <xdr:row>5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xmlns="" id="{69399910-DC56-4714-A82E-CFD6C8E7E60B}"/>
            </a:ext>
          </a:extLst>
        </xdr:cNvPr>
        <xdr:cNvCxnSpPr/>
      </xdr:nvCxnSpPr>
      <xdr:spPr>
        <a:xfrm>
          <a:off x="41852850" y="3181350"/>
          <a:ext cx="0" cy="828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95</xdr:col>
      <xdr:colOff>1023938</xdr:colOff>
      <xdr:row>3</xdr:row>
      <xdr:rowOff>11907</xdr:rowOff>
    </xdr:from>
    <xdr:to>
      <xdr:col>97</xdr:col>
      <xdr:colOff>23812</xdr:colOff>
      <xdr:row>5</xdr:row>
      <xdr:rowOff>11907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xmlns="" id="{93309074-B4FE-4CC9-B1CC-21588789277B}"/>
            </a:ext>
          </a:extLst>
        </xdr:cNvPr>
        <xdr:cNvCxnSpPr/>
      </xdr:nvCxnSpPr>
      <xdr:spPr>
        <a:xfrm>
          <a:off x="41852850" y="3193257"/>
          <a:ext cx="0" cy="828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11906</xdr:colOff>
      <xdr:row>1</xdr:row>
      <xdr:rowOff>11907</xdr:rowOff>
    </xdr:from>
    <xdr:to>
      <xdr:col>110</xdr:col>
      <xdr:colOff>1123950</xdr:colOff>
      <xdr:row>2</xdr:row>
      <xdr:rowOff>781050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xmlns="" id="{8E1367E3-7C2E-4C76-B4A4-665FC6DB9696}"/>
            </a:ext>
          </a:extLst>
        </xdr:cNvPr>
        <xdr:cNvCxnSpPr/>
      </xdr:nvCxnSpPr>
      <xdr:spPr>
        <a:xfrm>
          <a:off x="41852850" y="1421607"/>
          <a:ext cx="0" cy="162639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75707</xdr:colOff>
      <xdr:row>10</xdr:row>
      <xdr:rowOff>151758</xdr:rowOff>
    </xdr:from>
    <xdr:to>
      <xdr:col>3</xdr:col>
      <xdr:colOff>2710187</xdr:colOff>
      <xdr:row>10</xdr:row>
      <xdr:rowOff>307998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2" name="インク 11"/>
            <xdr14:cNvContentPartPr/>
          </xdr14:nvContentPartPr>
          <xdr14:nvPr macro=""/>
          <xdr14:xfrm>
            <a:off x="4589545" y="7902411"/>
            <a:ext cx="2634480" cy="156240"/>
          </xdr14:xfrm>
        </xdr:contentPart>
      </mc:Choice>
      <mc:Fallback xmlns="">
        <xdr:pic>
          <xdr:nvPicPr>
            <xdr:cNvPr id="12" name="インク 11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4529785" y="7782531"/>
              <a:ext cx="2754360" cy="396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63107</xdr:colOff>
      <xdr:row>10</xdr:row>
      <xdr:rowOff>185598</xdr:rowOff>
    </xdr:from>
    <xdr:to>
      <xdr:col>3</xdr:col>
      <xdr:colOff>2681027</xdr:colOff>
      <xdr:row>10</xdr:row>
      <xdr:rowOff>603198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13" name="インク 12"/>
            <xdr14:cNvContentPartPr/>
          </xdr14:nvContentPartPr>
          <xdr14:nvPr macro=""/>
          <xdr14:xfrm>
            <a:off x="4576945" y="7936251"/>
            <a:ext cx="2617920" cy="417600"/>
          </xdr14:xfrm>
        </xdr:contentPart>
      </mc:Choice>
      <mc:Fallback xmlns="">
        <xdr:pic>
          <xdr:nvPicPr>
            <xdr:cNvPr id="13" name="インク 12"/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4517185" y="7816011"/>
              <a:ext cx="2737440" cy="6577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539387</xdr:colOff>
      <xdr:row>10</xdr:row>
      <xdr:rowOff>143118</xdr:rowOff>
    </xdr:from>
    <xdr:to>
      <xdr:col>3</xdr:col>
      <xdr:colOff>2676707</xdr:colOff>
      <xdr:row>10</xdr:row>
      <xdr:rowOff>172998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4" name="インク 13"/>
            <xdr14:cNvContentPartPr/>
          </xdr14:nvContentPartPr>
          <xdr14:nvPr macro=""/>
          <xdr14:xfrm>
            <a:off x="5053225" y="7893771"/>
            <a:ext cx="2137320" cy="29880"/>
          </xdr14:xfrm>
        </xdr:contentPart>
      </mc:Choice>
      <mc:Fallback xmlns="">
        <xdr:pic>
          <xdr:nvPicPr>
            <xdr:cNvPr id="14" name="インク 13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4993465" y="7773891"/>
              <a:ext cx="2256840" cy="270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345707</xdr:colOff>
      <xdr:row>10</xdr:row>
      <xdr:rowOff>143118</xdr:rowOff>
    </xdr:from>
    <xdr:to>
      <xdr:col>3</xdr:col>
      <xdr:colOff>1955987</xdr:colOff>
      <xdr:row>10</xdr:row>
      <xdr:rowOff>147798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5" name="インク 14"/>
            <xdr14:cNvContentPartPr/>
          </xdr14:nvContentPartPr>
          <xdr14:nvPr macro=""/>
          <xdr14:xfrm>
            <a:off x="4859545" y="7893771"/>
            <a:ext cx="1610280" cy="4680"/>
          </xdr14:xfrm>
        </xdr:contentPart>
      </mc:Choice>
      <mc:Fallback xmlns="">
        <xdr:pic>
          <xdr:nvPicPr>
            <xdr:cNvPr id="15" name="インク 14"/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4799425" y="7773891"/>
              <a:ext cx="1730520" cy="2448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71747</xdr:colOff>
      <xdr:row>10</xdr:row>
      <xdr:rowOff>691038</xdr:rowOff>
    </xdr:from>
    <xdr:to>
      <xdr:col>3</xdr:col>
      <xdr:colOff>2672387</xdr:colOff>
      <xdr:row>10</xdr:row>
      <xdr:rowOff>898038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6" name="インク 15"/>
            <xdr14:cNvContentPartPr/>
          </xdr14:nvContentPartPr>
          <xdr14:nvPr macro=""/>
          <xdr14:xfrm>
            <a:off x="4585585" y="8441691"/>
            <a:ext cx="2600640" cy="207000"/>
          </xdr14:xfrm>
        </xdr:contentPart>
      </mc:Choice>
      <mc:Fallback xmlns="">
        <xdr:pic>
          <xdr:nvPicPr>
            <xdr:cNvPr id="16" name="インク 15"/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4525465" y="8321811"/>
              <a:ext cx="2720880" cy="4467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240467</xdr:colOff>
      <xdr:row>10</xdr:row>
      <xdr:rowOff>344118</xdr:rowOff>
    </xdr:from>
    <xdr:to>
      <xdr:col>3</xdr:col>
      <xdr:colOff>2744267</xdr:colOff>
      <xdr:row>10</xdr:row>
      <xdr:rowOff>597558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7" name="インク 16"/>
            <xdr14:cNvContentPartPr/>
          </xdr14:nvContentPartPr>
          <xdr14:nvPr macro=""/>
          <xdr14:xfrm>
            <a:off x="4761667" y="8103818"/>
            <a:ext cx="2503800" cy="253440"/>
          </xdr14:xfrm>
        </xdr:contentPart>
      </mc:Choice>
      <mc:Fallback xmlns="">
        <xdr:pic>
          <xdr:nvPicPr>
            <xdr:cNvPr id="17" name="インク 16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4618345" y="8279691"/>
              <a:ext cx="2623680" cy="4932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2410667</xdr:colOff>
      <xdr:row>10</xdr:row>
      <xdr:rowOff>640638</xdr:rowOff>
    </xdr:from>
    <xdr:to>
      <xdr:col>3</xdr:col>
      <xdr:colOff>2697587</xdr:colOff>
      <xdr:row>10</xdr:row>
      <xdr:rowOff>809478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8" name="インク 17"/>
            <xdr14:cNvContentPartPr/>
          </xdr14:nvContentPartPr>
          <xdr14:nvPr macro=""/>
          <xdr14:xfrm>
            <a:off x="6924505" y="8391291"/>
            <a:ext cx="286920" cy="168840"/>
          </xdr14:xfrm>
        </xdr:contentPart>
      </mc:Choice>
      <mc:Fallback xmlns="">
        <xdr:pic>
          <xdr:nvPicPr>
            <xdr:cNvPr id="18" name="インク 17"/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6864745" y="8271411"/>
              <a:ext cx="406800" cy="4089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1833227</xdr:colOff>
      <xdr:row>10</xdr:row>
      <xdr:rowOff>834318</xdr:rowOff>
    </xdr:from>
    <xdr:to>
      <xdr:col>3</xdr:col>
      <xdr:colOff>2706227</xdr:colOff>
      <xdr:row>10</xdr:row>
      <xdr:rowOff>898038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9" name="インク 18"/>
            <xdr14:cNvContentPartPr/>
          </xdr14:nvContentPartPr>
          <xdr14:nvPr macro=""/>
          <xdr14:xfrm>
            <a:off x="6347065" y="8584971"/>
            <a:ext cx="873000" cy="63720"/>
          </xdr14:xfrm>
        </xdr:contentPart>
      </mc:Choice>
      <mc:Fallback xmlns="">
        <xdr:pic>
          <xdr:nvPicPr>
            <xdr:cNvPr id="19" name="インク 1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6287305" y="8465091"/>
              <a:ext cx="992520" cy="3034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155987</xdr:colOff>
      <xdr:row>10</xdr:row>
      <xdr:rowOff>716598</xdr:rowOff>
    </xdr:from>
    <xdr:to>
      <xdr:col>3</xdr:col>
      <xdr:colOff>333467</xdr:colOff>
      <xdr:row>10</xdr:row>
      <xdr:rowOff>725238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0" name="インク 19"/>
            <xdr14:cNvContentPartPr/>
          </xdr14:nvContentPartPr>
          <xdr14:nvPr macro=""/>
          <xdr14:xfrm>
            <a:off x="4669825" y="8467251"/>
            <a:ext cx="177480" cy="8640"/>
          </xdr14:xfrm>
        </xdr:contentPart>
      </mc:Choice>
      <mc:Fallback xmlns="">
        <xdr:pic>
          <xdr:nvPicPr>
            <xdr:cNvPr id="20" name="インク 19"/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4609705" y="8347011"/>
              <a:ext cx="297360" cy="2487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324467</xdr:colOff>
      <xdr:row>10</xdr:row>
      <xdr:rowOff>842958</xdr:rowOff>
    </xdr:from>
    <xdr:to>
      <xdr:col>3</xdr:col>
      <xdr:colOff>653507</xdr:colOff>
      <xdr:row>10</xdr:row>
      <xdr:rowOff>860238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2" name="インク 21"/>
            <xdr14:cNvContentPartPr/>
          </xdr14:nvContentPartPr>
          <xdr14:nvPr macro=""/>
          <xdr14:xfrm>
            <a:off x="4838305" y="8593611"/>
            <a:ext cx="329040" cy="17280"/>
          </xdr14:xfrm>
        </xdr:contentPart>
      </mc:Choice>
      <mc:Fallback xmlns="">
        <xdr:pic>
          <xdr:nvPicPr>
            <xdr:cNvPr id="22" name="インク 21"/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4778185" y="8473731"/>
              <a:ext cx="449280" cy="2570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370907</xdr:colOff>
      <xdr:row>10</xdr:row>
      <xdr:rowOff>885078</xdr:rowOff>
    </xdr:from>
    <xdr:to>
      <xdr:col>3</xdr:col>
      <xdr:colOff>2145707</xdr:colOff>
      <xdr:row>10</xdr:row>
      <xdr:rowOff>910638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インク 22"/>
            <xdr14:cNvContentPartPr/>
          </xdr14:nvContentPartPr>
          <xdr14:nvPr macro=""/>
          <xdr14:xfrm>
            <a:off x="4884745" y="8635731"/>
            <a:ext cx="1774800" cy="25560"/>
          </xdr14:xfrm>
        </xdr:contentPart>
      </mc:Choice>
      <mc:Fallback xmlns="">
        <xdr:pic>
          <xdr:nvPicPr>
            <xdr:cNvPr id="23" name="インク 22"/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4824625" y="8515851"/>
              <a:ext cx="1894680" cy="2656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3</xdr:col>
      <xdr:colOff>342900</xdr:colOff>
      <xdr:row>10</xdr:row>
      <xdr:rowOff>254000</xdr:rowOff>
    </xdr:from>
    <xdr:to>
      <xdr:col>3</xdr:col>
      <xdr:colOff>2349500</xdr:colOff>
      <xdr:row>10</xdr:row>
      <xdr:rowOff>739775</xdr:rowOff>
    </xdr:to>
    <xdr:sp macro="" textlink="">
      <xdr:nvSpPr>
        <xdr:cNvPr id="2050" name="Text Box 2"/>
        <xdr:cNvSpPr txBox="1">
          <a:spLocks noChangeArrowheads="1"/>
        </xdr:cNvSpPr>
      </xdr:nvSpPr>
      <xdr:spPr bwMode="auto">
        <a:xfrm>
          <a:off x="4864100" y="8013700"/>
          <a:ext cx="2006600" cy="4857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范  仲淹</a:t>
          </a: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36.36364" units="1/cm"/>
          <inkml:channelProperty channel="Y" name="resolution" value="36.36364" units="1/cm"/>
          <inkml:channelProperty channel="T" name="resolution" value="1" units="1/dev"/>
        </inkml:channelProperties>
      </inkml:inkSource>
      <inkml:timestamp xml:id="ts0" timeString="2019-08-04T04:55:14.592"/>
    </inkml:context>
    <inkml:brush xml:id="br0">
      <inkml:brushProperty name="width" value="0.33333" units="cm"/>
      <inkml:brushProperty name="height" value="0.66667" units="cm"/>
      <inkml:brushProperty name="color" value="#FFFF00"/>
      <inkml:brushProperty name="tip" value="rectangle"/>
      <inkml:brushProperty name="rasterOp" value="maskPen"/>
    </inkml:brush>
  </inkml:definitions>
  <inkml:trace contextRef="#ctx0" brushRef="#br0">0 0 0,'12'0'110,"0"0"-95,0 0-15,-1 0 16,1 0-16,0 0 16,-1 0-16,1 0 15,0 0-15,0 0 16,11 0 0,-11 0-16,11 0 15,0 0-15,-11 0 0,0 0 16,0 0-16,-1 0 0,1 0 0,0 0 15,-1 12-15,13-12 0,-12 0 0,-1 0 16,13 0-16,-1 11 0,-11-11 0,-1 0 16,25 12-16,-25-12 0,13 0 0,-1 0 15,1 12-15,-1-12 0,-11 0 0,11 0 16,-11 0-16,23 0 0,-23 0 0,-1 0 16,1 11-16,23-11 0,-23 0 15,0 12-15,-1-12 0,1 0 0,11 0 16,-11 0-16,12 0 0,-13 0 0,1 12 15,11 0-15,1-12 0,-13 0 16,1 0-16,0 0 0,0 0 16,11 0-16,-11 0 15,-1 0-15,1 0 0,0 0 16,11 0-16,-11 0 16,0 0-16,-1 0 0,1 0 15,11 0-15,-11 0 16,0 0-16,0 0 15,-1 0-15,1 0 16,0 0-16,-1 0 0,1 0 16,0 0-16,0 0 15,-1 0-15,13 0 0,-13 0 0,1 0 16,0 0-16,0 0 16,-1 11-16,1-11 0,0 0 15,-1 0-15,1 0 0,11 0 16,-11 0-16,0 0 0,0 0 15,-1 0-15,1 0 0,11 0 16,1 12-16,-12-12 0,11 0 0,0 0 16,-11 0-16,0 0 0,23 0 0,-12 0 15,1 0-15,11 0 0,-12 0 16,12 12-16,1-1 0,-1-11 0,0 0 0,12 0 16,-12 12-16,0-12 0,-12 0 0,1 0 15,-1 0-15,12 0 0,0 12 0,0 0 16,1-12-16,-1 0 0,0 0 0,-12 0 15,1 0-15,-1 0 0,-11 0 16,23 11-16,-12-11 0,-11 0 0,0 12 16,23-12-16,-23 0 0,11 0 0,0 12 15,-11-12-15,11 0 0,1 0 0,-12 0 16,-1 0-16,13 0 0,-1 0 0,1 11 16,-1-11-16,0 0 0,1 0 0,-1 0 15,1 12-15,-1-12 0,0 0 0,1 0 16,-1 0-16,1 0 0,-1 0 0,12 0 15,-11 0-15,-13 0 0,13 0 16,-13 0-16,1 12 0,12-12 0,-13 0 16,1 0-16,0 11 0,-1-11 15,1 0-15,0 0 0,0 0 0,-1 0 16,1 0-16,0 0 0,-1 0 16,1 0-16,12 0 0,-1 0 15,0 0-15,1 0 16,-13 0-16,13 0 0,-12 0 0,-1 0 15,13 0-15,-13 0 16,1 0-16,12 0 0,-13 0 16,1 0-16,11 0 0,-11 0 0,0 0 0,-1 0 15,13 0-15,-12 0 0,11 0 0,-11 0 16,11 0-16,-11 0 0,11 0 0,-11 0 16,11 0-16,13 0 0,-25 0 15,13 0-15,-13 0 0,13 0 0,11 0 16,0 0-16,0 0 0,-11 0 15,-1 0-15,0 0 0,1 0 0,-1 0 16,1 0-16,-1 0 0,12 0 0,-23 0 16,11 0-16,1 0 0,-1 0 0,0 0 15,1 0-15,-12 12 0,11 0 0,0-12 16,1 12-16,-1-12 0,-11 0 16,11 0-16,13 11 15,-25-11-15,1 0 0,11 12 0,-11-12 16,0 0-16,11 0 0,-11 0 0,0 12 15,-1-12-15,13 0 0,-13 0 0,1 0 16,12 0-16,-1 0 0,-11 0 0,-1 0 16,13 11-16,11-11 0,-23 0 15,11 0-15,0 12 0,1-12 0,11 0 16,0 12-16,0 0 0,-11-1 0,-1-11 16,12 12-16,-11 0 0,11-12 15,0 11-15,0-11 0,0 0 16,-12 0-16,1 0 0,-1 0 0,1 0 15,-1 0-15,1 12 0,-13-12 0,13 0 16,-13 0-16,1 0 0,0 0 0,0 0 16,-1 0-16,13 0 0,-13 0 15,1 0-15,11 0 0,-11 0 16,12 0-16,-13 0 0,1 0 16,0 0-16,23 0 0,-23 0 0,-1 0 15,1 0-15,23 0 0,-23 0 0,11 0 16,-11 0-16,11 0 0,-11 0 0,11 0 15,-11 0-15,0 0 0,0 0 0,-1 0 16,13 0-16,-13 0 0,1 0 16,0 0-16,0 0 0,-1 0 15,1 0-15,0 0 16,-1 0-16,1 0 0,0 0 16,-1 0-16,1 0 15,12 0-15,-13 0 16,13 0-16,-13 0 15,13 0-15,-12 0 16,-1 0-16,1 0 16,0 0-1,-1 0 1,1 0 0,0 0-1,-1 0-15,1 0 16,0 0-16,0 0 15,-1 0-15,1 0 16,0 0 0,-1 0-16,1 0 15,0 0-15,0 0 16,-1 0-16,1 0 0,0 0 16,-1 0-16,1 0 0,0 0 0,0 0 15,-1 0-15,13 0 0,-13 0 16,1 0-16,0 0 0,-1 0 15,13 0-15,-12 0 0,-1 0 16,1 0-16,11 0 0,-11 0 0,0 0 16,0 0-16,-1 0 15,1 0-15,0 0 16,-1 0 0,1 0-16,0 0 15,-1 0 16,1 0-15,0 0 0,0 0-16,-1 0 15,1 0 1,11 0 0,-11 0-16,0 0 15,0 0-15,-1 0 16,1 0-16,0 0 15,-1 0-15,1 0 16,12 0 0,-13 0 31,13 0-32,-13 0-15,1 0 16,0 0-16,-1 0 15,1 0 1,0 0-16,0 0 16,-1 0-1,1 0 1,0 0 0,-1 0-1,1 0 1,0 0-16,0 0 15,-1 0 1,1 0-16,0 0 16,11 0-1,-11 0 17,-1 0-17,1 0 1,-12-12-1,12 12-15,0 0 16,-1 0 0,1 0-16,0-11 15,-1 11 32,1 0-31,0 0-16,0-12 15,-1 12 1,1 0 31,0-12 47,-1 12-47,1 0 62,0 0 0,0 0-62,-1 0 0,1 0-31,0 0 15,-1 0 0,1 0 94,0 0-62,-1 0-32,-34 0 500,11 0-453,1 0 204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36.36364" units="1/cm"/>
          <inkml:channelProperty channel="Y" name="resolution" value="36.36364" units="1/cm"/>
          <inkml:channelProperty channel="T" name="resolution" value="1" units="1/dev"/>
        </inkml:channelProperties>
      </inkml:inkSource>
      <inkml:timestamp xml:id="ts0" timeString="2019-08-04T04:56:42.577"/>
    </inkml:context>
    <inkml:brush xml:id="br0">
      <inkml:brushProperty name="width" value="0.33333" units="cm"/>
      <inkml:brushProperty name="height" value="0.66667" units="cm"/>
      <inkml:brushProperty name="color" value="#FFFF00"/>
      <inkml:brushProperty name="tip" value="rectangle"/>
      <inkml:brushProperty name="rasterOp" value="maskPen"/>
    </inkml:brush>
  </inkml:definitions>
  <inkml:trace contextRef="#ctx0" brushRef="#br0">0 47 0,'12'0'0,"0"0"16,-1 0-16,1 0 15,0 0-15,-1 0 16,1 0-16,0 0 0,0 0 15,11 0 1,-11 0-16,-1 0 16,1 0-16,0 0 15,11 0 1,-11 0 0,0 0-1,11 0 1,-11 0-16,11 0 15,-11 0 1,0 0-16,-1 0 16,13 0-16,-13 0 15,1 0-15,0 0 0,-1 0 16,1 0-16,0 0 16,11-12-16,-11 12 15,0 0 1,-1 0-16,1 0 15,12 0 17,-13 0-32,1 0 31,0 0-31,-1 0 31,1 0 407,0 0-423,0 0 1,-12-12-16,11 12 0,1 0 16,0 0-1,-1 0-15,1 0 16,0 0-1,-1 0-15,1-11 16,0 11 0,0 0-16,-1 0 15,13 0 1,-13 0-16,1 0 16,0 0-1,0 0-15,-1 0 16,13 0-16,-13 0 15,1 0-15,11 0 16,-11 0 0,0 0-1,0 0 1,-1-12 93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36.36364" units="1/cm"/>
          <inkml:channelProperty channel="Y" name="resolution" value="36.36364" units="1/cm"/>
          <inkml:channelProperty channel="T" name="resolution" value="1" units="1/dev"/>
        </inkml:channelProperties>
      </inkml:inkSource>
      <inkml:timestamp xml:id="ts0" timeString="2019-08-04T04:56:55.843"/>
    </inkml:context>
    <inkml:brush xml:id="br0">
      <inkml:brushProperty name="width" value="0.33333" units="cm"/>
      <inkml:brushProperty name="height" value="0.66667" units="cm"/>
      <inkml:brushProperty name="color" value="#FFFF00"/>
      <inkml:brushProperty name="tip" value="rectangle"/>
      <inkml:brushProperty name="rasterOp" value="maskPen"/>
    </inkml:brush>
  </inkml:definitions>
  <inkml:trace contextRef="#ctx0" brushRef="#br0">0 23 0,'12'12'141,"-1"-12"-141,1 0 15,0 0-15,-1 0 16,1 0 0,0 0-16,0 0 15,-1 0-15,1-12 16,11 12-16,-11 0 16,0 0-16,0 0 15,-1 0 1,1 0-16,0 0 15,-1 0 1,1-11 0,0 11 15,-1 0-15,1 0 46,0 0-46,0 0 15,-1 0-15,1 0-1,0 0 16,-1-12-15,1 12 0,0 0-16,0 0 31,-1 0-15,1 0-1,0 0 1,-1 0-1,1 0 1,0 0 0,11 0 15,-11 0-15,0 0-1,-1 0 1,1 0 15,0 0 0,-1 0 1,1 0-17,0 0 1,0 0 15,-1 0-15,1 0 15,0 0 0,-1 0 0,1 0 16,0 0-47,0 0 47,-1 0-16,1 0-15,0 0 15,-1 0-15,1 0 0,0 0-1,-1 0-15,1 0 16,12 0-1,-13 0-15,13 0 16,-13 0 0,13 0-16,-12 0 0,11 0 15,-11 0 1,-1 0-16,13 0 16,-12 0-16,-1 0 15,1 0-15,0 0 78,-1 0 47,1 0-47,0 0-31,-1 0 31,1 0-62,12 0 15,-13 0-15,13 0 0,-13 0-16,1 0 15,0 0-15,11 0 0,-11 0 0,0 0 16,11 0-16,0 0 15,-11 0-15,0 0 0,0 0 16,-1 0-16,1 0 0,0 0 16,-1 0-16,1 0 15,0 0 1,0 0 15,-1 0 0,1 0-15,0 0 31,-1 0-16,1 0-15,0 0 15,0 0-15,-1 0-1,1 0 1,0 0 15,-1 0-15,1 0 15,0 0-15,-1 0-1,1 0 17,12 0-17,-13 0 1,1 0 15,0 0-31,-1 0 16,1 0-16,0 0 15,0 0 1,-1 0-16,13 0 31,-13 0-15,1 0 15,0 0-31,-1 0 31,1 0-15,0 0 0,0 0-16,-1 0 31,1 0-16,0 0 1,-1 0 0,1 0-16,0 0 15,0 0 1,-1 0-16,1 0 16,0 0-1,-1 0-15,1 0 16,0 0-1,0 0 1,-1 0 0,1 0-1,0 0 17,-1 0-32,1 0 46,0 0-30,-1 0 0,1 0-1,0 0 1,0 0 15,-1 0-15,1 0-1,0 0 1,-1 0 15,1 0-15,0 0 0,0 0-1,-1 0 1,1 0-16,0 0 15,-1 0 1,1 0 0,0 0-1,-1 0 1,1 0 15,0 0 0,0 0-31,-1 0 32,1 0-17,0 0-15,-1 0 32,1 0-17,0 0 1,0 0-1,-1 0 1,1 0 15,11 0 1,-11 0-17,0 0 1,0 0 15,-1 0-31,1 0 16,0 0-1,-1 0 1,1 0 0,0 0-1,-1 0 1,1 0-1,0 0 1,0 0 31,-1 0-16,1 0-15,0 0 31,-1 0-32,1 0 1,0 0-16,0 0 16,-1 0-1,1 0 1,0 0-1,-1 0 17,1 0-1,0 0-31,-1 0 31,1 0-15,0 0-1,0 0-15,-1 0 32,1 0-17,0 0 1,-1 0 0,1 0-16,12 0 31,-13 0 16,1 0-32,11 0 17,-11 0 30,0 0-46,0 0-1,-1 0 1,1 0 15,0 0-15,-1 0-1,1 0 1,11 0 0,-11 0 15,0 0-15,0 0-16,-1 0 15,1 0 1,0 0-1,-1 0-15,1 0 16,0 0-16,0 0 16,-1 0-1,1 0 1,0 0-16,-1 0 16,1 0-1,0 0 1,-1 0-1,1 0-15,0 0 16,0 0-16,-1 0 16,1 0-1,11 0 1,-11 0 0,0 0-1,0 0 1,-1 0-16,1 0 0,0 0 15,-1 0 1,1 0-16,0 0 0,-1 0 16,1 0-16,0 0 15,11 0 17,-11 0-32,0 0 15,-1 0 16,1 0-31,12 12 16,-13-12 15,1 0-31,11 0 32,-11 0-17,0 0-15,0 0 16,-1 0-1,1 0 1,11 0 15,-11 0-31,0 0 16,-1 0-16,1 0 16,0 0-16,0 0 15,-1 0-15,1 0 16,0 0-1,-1 0 1,1 0 0,12 0-16,-13 0 15,1 0-15,0 0 16,-1 0 0,1 0 15,0 0-16,-1 0 17,1 0-1,12 0 16,-13 0 15,1 0-30,0 0 14,-1 0 251,1 0-297,0 0 32,0 0-17,-1 0 16,1 0-31,0 0 16,-1 0 0,1 0-16,0 0 15,0 0 1,-1 0 0,1 0-1,0 0 1,-1 0-16,1 0 15,0 0-15,-1 0 16,1 0 0,0 0-16,0 0 15,-1 0 17,1 0-32,0 0 15,-1 0 1,1 0-1,0 0-15,0 0 32,-1 0-17,1 0 1,0 0 0,-1 0-1,1 0 32,0 0-31,-1 0-1,1 0 1,0 0 0,0 0-16,-1 0 31,1 0 0,0 0-15,-1 0-1,1 0 17,0 0 30,11 0-31,-11 0 1,0 0 14,-1 0-30,1 0 0,0 0-1,0 0 1,-1 0 15,1 0-31,0 0 31,-1 0-31,1 0 32,0 0-32,-1 0 47,13 0 15,-12 0 1,-1 0-32,-11 11-16,12-11 1,0 0-16,-1 0 31,1 12-15,0-12 15,0 0-15,-1 0 15,13 0 16,-13 0 0,1 0-32,0 0 1,-1 0-16,1 0 31,0 0-15,0 0-16,-1 0 16,1 0-1,0 0 1,-1 0-1,1 0 1,0 0 0,0 0-1,-1 0 1,1 0 78,0 0 140,-12 12-218,0 0-16,0-1 31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36.36364" units="1/cm"/>
          <inkml:channelProperty channel="Y" name="resolution" value="36.36364" units="1/cm"/>
          <inkml:channelProperty channel="T" name="resolution" value="1" units="1/dev"/>
        </inkml:channelProperties>
      </inkml:inkSource>
      <inkml:timestamp xml:id="ts0" timeString="2019-08-04T04:55:27.460"/>
    </inkml:context>
    <inkml:brush xml:id="br0">
      <inkml:brushProperty name="width" value="0.33333" units="cm"/>
      <inkml:brushProperty name="height" value="0.66667" units="cm"/>
      <inkml:brushProperty name="color" value="#FFFF00"/>
      <inkml:brushProperty name="tip" value="rectangle"/>
      <inkml:brushProperty name="rasterOp" value="maskPen"/>
    </inkml:brush>
  </inkml:definitions>
  <inkml:trace contextRef="#ctx0" brushRef="#br0">7271 772 0,'0'12'47,"-12"-12"0,0 0-31,0 0 15,1 0-15,-1 0-16,0 0 15,1 0-15,-1 0 16,0 0-16,0 0 15,1 0-15,-1 0 16,-11 0-16,11 0 16,0 0-16,0 0 0,1 0 15,-1 12-15,0-12 0,1 11 16,-1-11-16,0 0 0,1 0 0,-1 0 16,0 12-16,0-12 0,-11 0 0,0 12 15,11-12-15,0 0 0,0 0 0,-11 11 16,0 1-16,11-12 15,0 0 1,1 0-16,-13 0 0,12 0 16,1 12-16,-1-12 15,-11 0-15,11 0 16,0 0-16,0 0 0,1 12 0,-13-12 16,13 0-16,-1 0 0,0 0 0,0 0 15,1 0-15,-1 0 0,0 0 16,1 0-16,-1 0 0,0 0 15,1 0-15,-13 0 0,12 0 0,12 11 16,-11-11-16,-1 0 0,0 0 0,1 0 16,-1 0-16,-12 0 0,13 0 0,-13 0 15,13 0-15,-13 0 16,13 0-16,-1 0 0,0 0 16,0 0-16,1 0 0,-13 0 0,13 0 15,-13 0-15,12 0 0,-11 0 16,11 12-16,1-12 0,-13 0 15,12 0-15,1 0 16,-1 0-16,0 0 0,1 0 16,-1 0-16,0 0 0,1 0 15,-1 0-15,-12 0 0,13 0 16,-13 0-16,13 0 0,-1 0 0,0 0 16,-11 0-16,11 0 0,0 0 0,-11 0 15,11 0-15,1 0 0,-1 0 0,-23 0 16,23 0-16,0 0 0,1 0 0,-13 0 15,12 0-15,1 0 0,-13 0 0,13 0 16,-1 0-16,-12 0 0,13 0 16,-1 0-16,0 0 0,1 0 15,-13 0-15,13-12 0,-1 12 16,0 0-16,-11 0 16,11 0-16,0 0 0,-11-11 15,11 11-15,0 0 0,-11 0 0,11 0 16,1 0-16,-1 0 0,-11 0 0,11 0 15,0 0-15,-11 0 0,11 0 16,-11 0-16,11 0 0,-12 0 0,1 0 16,-12 0-16,23 0 0,0 0 0,1 0 15,-13 0-15,13 0 0,-1 0 0,-11 0 16,11 0-16,0 0 0,0 0 0,-11 0 0,11 0 16,1 0-16,-1 0 0,0 0 15,0 0-15,-11 0 0,11 0 0,1 0 16,-1 0-16,0 0 0,1 0 0,-1 0 15,0 0-15,0 0 0,1 0 0,-1 0 16,0 0-16,1 0 0,-13 0 16,12 0-16,1 0 15,-1 0-15,0 0 0,1 0 0,-1 0 16,-12 0-16,13 0 0,-13 0 16,13 0-16,-13 0 0,1 0 15,-1 0-15,13 0 0,-1 0 0,-11 0 16,11 0-16,0 0 0,-11 0 0,-12 0 15,23 0-15,-11 0 0,-1 0 0,1 0 16,-1 0-16,1 0 0,-1 0 0,1 0 16,11 0-16,-11 0 0,-1 0 0,-11 0 15,12 0-15,0 0 0,-1 0 0,1 0 16,-1 0-16,-11 0 0,12 0 0,-1 0 16,1 0-16,0 0 0,-1 0 15,1 0-15,-12 0 0,11 0 0,-11 11 16,12-11-16,-1 12 0,1-12 0,-1 0 15,1 0-15,-12 0 0,0 0 0,11 0 16,1 0-16,-12 0 0,0 0 0,11 0 16,1 0-16,-1 0 0,1 0 0,-12 12 0,11-12 15,13 0-15,-1 0 0,-23 11 0,23-11 16,1 0-16,-13 0 0,1 0 16,11 0-16,0 0 0,1 0 15,-13 0-15,12 0 0,1 0 0,-1 0 16,-11 0-16,-1 12 0,12-12 15,1 0-15,-1 0 0,-11 0 0,11 12 16,-11 0-16,-1-12 0,1 0 0,11 0 16,0 0-16,-11 0 0,-1 11 0,1-11 15,0 0-15,-1 0 0,1 12 16,-12-12-16,0 0 0,11 0 0,12 0 16,1 0-16,-13 0 0,13 0 0,-1 0 15,0 0-15,-23 0 0,23 0 16,-11 0-16,11 0 0,-11 0 0,-1 0 15,13 0-15,-13 0 0,13 0 16,-1 0-16,0 0 0,0 0 0,1 0 16,-1 12-16,-11-12 15,11 0-15,0 11 16,-11-11-16,11 0 16,0 0-16,1 0 0,-1 0 15,0 0-15,1 0 0,-1 0 16,-12 0-16,1 0 15,11 0-15,1 0 0,-1 0 0,-23 0 16,11 0-16,13 0 16,-1 0-16,-11 0 0,11 0 0,0 0 15,0 0-15,-11 0 0,11 0 16,1 0-16,-1 0 0,0 0 0,0 0 16,1 0-16,-13 12 15,13-12 1,-1 0-16,0 0 15,1 0 1,-1 0-16,0 0 16,-11 0-16,11 12 0,0-12 15,1 0 1,-13 0-16,12 0 16,-11 0-16,11 0 15,-11 0-15,11 0 16,0 0-16,1 0 15,-1 0-15,0 12 0,1-12 0,-1 0 16,0 0-16,1 0 0,-1 0 0,0 0 16,0 0-16,1 0 0,-1 0 0,0 0 15,-11 0-15,11 0 0,0 0 16,-11 0-16,11 0 0,1 0 16,-1 0-16,-11 0 0,11 0 15,-12 0-15,13 0 0,-1 0 16,-11 0-16,11 0 0,0 0 15,0 0-15,-11 0 16,11 0-16,1 0 16,-1 0-16,0 0 15,0 0 1,1 11-16,-1-11 16,-11 0-1,11 0 1,-11 0-16,11 0 15,-12 0-15,13 0 16,-1 0-16,0 12 16,1-12-16,-1 0 0,0 0 0,-11 0 15,11 0-15,0 0 0,1 0 16,-1 0-16,0 0 16,1 0-16,-1 0 0,-12 0 15,13 0-15,-1 0 0,0 0 16,-11 0-16,11 0 15,0 0-15,1 0 0,-1 0 0,0 0 16,1 12-16,-13-12 0,13 0 16,-1 0-16,0 0 0,0 0 15,-11 0-15,11 0 16,1 0-16,-13 0 16,12 0-1,1 0 1,-1 0-1,0 0 1,1 0 0,-1 0-16,-12 0 31,13 0-31,-1 0 16,0 0 30,1 0-46,-1 0 47,0 0-31,1 0 15,-1 0-31,0 0 31,0 0-31,1 0 16,-1 0 0,0 0-16,1 0 15,-1 0 1,-12 11 0,13 1 15,-1-12-16,0 0 1,1 0 0,-1 0 77,0 0-14,1 0 92,-1 12-77,0-12-63,0 11-15,1-11 15,-1 12-15,0-12-16,1 0 172,-1 0-157,0 12-15,0-12 16,12 12 0,-11-12-1,-1 0 1,12-12 453,0 0-454,0 0-15,12 1 16,-12-1-16,0 0 16,0-11-16,0 11 15,11 1 1,-11-1 15,0 0 0,0 0-15,0 1 15,0-1-15,0-11 31,12 11-32,0 0 1,-12 0 0,0 1-1,0-1 1,0 0 31,12 1-32,-12-1 32,0 0-31,0 0 15,0 1-15,0-1 31,0 0-47,0 1 15,11-1 16,-11 0 1,0 1-17,0-1 95,-11 12-79,11-12-15,0 0 15,0 1-16,-12-1 1,12 0 0,-12 12-1,12-11 1,0-1 15,0 0 47,0 0 0,0 1-46,0-1-17,0 0 1,0 1 0,0-1 15,0 0-31,0 1 31,0-1-15,0 0-1,0 0-15,0 1 32,0-13-17,0 13 1,0-1-1,0-12 1,0 13 15,0-1-15,0 0 78,0 1-94,0-1 140,0 0 63,0 0-203,12 12 16,0 0-16,-1 0 0,1 0 0,11 0 16,1 0-16,11 0 0,0 0 0,-12 0 15,13 0-15,10 0 0,-10 0 0,-1 0 16,0 0-16,12 0 0,-1 0 0,1 0 16,0 0-16,0 0 0,-12 0 0,0 0 15,0 0-15,12 0 0,-12 0 16,0 0-16,0 0 0,1 0 0,-13 0 15,12 0-15,0 0 0,-11 0 16,11 0-16,-12 0 0,-11 0 0,0 0 16,11 0-16,0 0 0,-11 0 0,12 0 15,-13 0-15,24 0 0,-23 0 0,0 0 16,0 0-16,23 0 0,-24 0 0,13 0 16,-13 0-16,13 0 0,-1 0 0,1 0 15,-1 0-15,1 0 0,-1 0 0,0 0 16,12 0-16,-11 0 0,11 0 0,0 0 15,0 0-15,-11 0 0,-13 0 0,13 0 16,-1 0-16,12 0 0,-11 0 0,-13 0 16,1 0-16,12 0 0,-1 0 0,-11 0 15,-1 0-15,13 0 0,-12 0 0,11 0 16,-11 0-16,-1 0 0,1 0 16,11 0-16,-11 12 0,0-12 0,11 0 15,-11 0-15,11 0 16,-11 0-16,12 0 0,-1 0 0,0 0 0,1 0 15,-1 0-15,12 0 0,-11 0 0,11 0 16,-23 0-16,23 0 0,0 0 0,0 0 16,0 0-16,0 0 0,0 0 0,0 0 15,1 0-15,-1 0 0,-12 0 0,12 0 16,0 0-16,-11 0 0,11 0 16,0 0-16,-12 0 0,1 0 0,-1 0 15,-11 0-15,0 0 0,11 0 0,0 0 16,-11 0-16,12 0 0,-1 0 0,-11 0 15,-1 0-15,1 0 0,12 0 0,-13 0 16,13 0-16,-13 0 0,13 0 0,-1 0 16,1 0-16,-1 0 0,0 0 0,1 0 15,-1 0-15,12 0 0,-23 0 0,12 0 16,-1 0-16,-11 0 0,23 0 0,-12 0 16,-11 0-16,0 0 0,11 0 0,12 0 15,-23 0-15,11 0 0,-11 0 16,0 0-16,-1 0 0,1 0 0,0 0 15,11 0-15,-11 0 0,0 0 16,-1 0-16,1 0 0,0 0 16,-1 0-16,1 0 0,12 0 15,-1 0-15,-11 0 0,-1 0 16,13 0-16,-1 0 0,-11 0 0,11 0 16,1 0-16,-1 0 0,1 0 0,-13 0 0,1 0 15,11 0-15,-11 0 0,0 0 0,0 0 16,11 0-16,-11 0 0,-1 0 15,1 0 1,0 0-16,-1 0 16,1 0-1,0 0 1,11 0 0,-11 0-16,-12 12 203,-23-12-203,11 0 15,-12 23-15,-22-11 0,-1 11 16,0-11-16,0 0 0,-11 0 0,23-1 0,-1 1 16,1-12-1,0 0-15,0 0 0,-23 0 0,-1 0 16,-11 0-16,-1 12 0,13-1 0,-12-11 15,11 0-15,1 0 0,-13 0 0,25 0 16,-1 0-16,0 0 0,0 0 0,12 0 16,0 0-16,-12 0 0,12 0 0,-12 0 15,12 0-15,0 0 0,0 0 0,0 0 16,-12 0-16,23 0 0,1 0 0,-12 0 16,0 0-16,0 0 0,11 0 0,1 0 15,-1 0-15,1 0 0,11 0 0,-23 0 16,12 0-16,-1 0 0,1 0 0,-1 0 15,1 0-15,0 0 0,11 0 0,0 0 16,0 0-16,-23 0 0,24 0 0,-1 0 16,0 0-16,0 0 0,1 0 0,-1 0 15,0 0-15,1 0 16,-1 0-16,0 0 16,-11 0-16,11 0 15,0 0-15,1 0 16,-1 0-16,0 0 0,1 12 15,-13-12-15,12 0 0,1 0 0,-1 0 16,-11 12-16,23 0 0,-24-12 0,1 0 16,11 0-16,0 0 0,1 0 15,-1 0-15,-11 0 0,-1 11 0,24 1 16,-12-12-16,1 0 0,-1 0 0,0 0 16,-11 0-16,11 0 15,0 0-15,1 0 16,-1 0-16,0 0 15,1 0-15,-1 0 16,0 0-16,-11 0 16,11 0-16,0 12 0,1-12 15,-1 0-15,0 0 16,1 0-16,-13 0 16,12 0-16,-11 0 15,11 0-15,1 11 0,-1-11 16,0 12-16,1-12 0,-1 0 15,0 0-15,0 0 0,1 0 0,-1 0 16,-11 0 0,11 0-16,0 0 15,0 0-15,1 0 16,-1 0-16,0 0 16,1 0-16,-1 0 15,0 0-15,0 0 16,1 0-16,-1 0 0,0 0 15,1 0-15,-1 0 16,0 0-16,1 0 0,-1 0 0,-12 0 16,13 0-16,-1 0 0,0 0 15,1 0-15,-1 0 0,0 0 16,0 0-16,1 12 0,-1-12 16,-11 0-16,11 0 15,0 0-15,1 0 16,-1 11-16,0-11 31,0 0-15,1 0-16,-1 0 15,-11 0-15,11 0 16,-12 0 0,1 0-16,11 0 15,-11 0 1,11 0-16,1 0 15,-1 0-15,0 0 16,0 0-16,1 0 16,-1 0-16,0 0 15,-11 0-15,-1 0 16,13 0-16,-1 0 16,0 0-1,1 0 1,-1 0-1,0 0-15,0 0 16,1 0 0,-1 0-16,0 0 15,1 0-15,-1 0 16,0 0 0,1 0-1,-1 0 1,0 0-16,0 0 15,1 0-15,-1 0 0,0 0 16,-11 0-16,11 0 16,-11 12-16,11 0 0,0-12 15,-11 0-15,11 0 0,1 0 16,-1 0-16,-12 0 0,13 12 16,-1-12-1,0 11-15,1-11 16,-1 12-16,0-12 0,0 0 31,1 0 16,-1 0-16,0 0-31,24 0 297,0 0-281,-1 0 15,1-12 0,0 1 157,0-1-79,-1 12-93,1-12-1,-12 0-15,12 12 16,-1-11 0,13-1-16,-12 12 15,-1-12-15,1 12 0,11 0 16,-11 0-16,0-11 0,11-1 0,1 12 15,-1 0-15,-11 0 0,11 0 0,1 0 16,-13 0-16,1 0 0,11 0 0,-11 0 16,0 0-16,-1 0 0,13 0 15,-12-12 235,-12 1-218,0-1-32,0 0 31,0 0-31,0 1 15,0-1-15,0 0 0,0 1 16,0-1-16,0-12 16,0 13-16,0-1 0,0 0 15,0 1-15,0-1 0,11 0 16,-11-11-16,12 11 0,0 0 16,-1 1-16,-11-1 0,12 0 15,12 1-15,-13 11 0,13-12 0,-1 0 16,-11 0-16,11 12 0,1-23 0,11 11 15,0 12-15,-12-11 0,1-1 0,11 0 16,0 12-16,0-12 0,0 1 0,24-1 16,-24 12-16,0 0 0,-12 0 0,12 0 15,-11 0-15,11-12 0,-12 1 0,13 11 16,-1 0-16,-12 0 0,1-12 0,-1 12 16,0 0-16,-11 0 0,23 0 0,-11 0 15,-1 0-15,0 0 0,-11 0 16,12 0-16,11 0 0,-12 0 15,-11 0-15,-1 0 0,1 0 16,0 0-16,11 0 16,-11 0-1,0 0 1,-1 0-16,1 0 16,12 0-1,-13 0-15,1 0 16,11 0-16,-11 0 15,0 0-15,11 0 16,-11 0-16,0 0 0,-1 0 0,13-12 16,-13 12-16,1-11 0,12 11 0,-13 0 15,13 0-15,-1 0 0,-11-12 0,0 12 16,11-12-16,0 12 0,-11 0 0,11 0 16,-11 0-16,23-12 0,-23 12 0,0 0 15,-1 0-15,25 0 0,-13 0 0,0 0 16,1 0-16,-12 0 0,11 0 0,0 0 15,12 0-15,-11 0 0,11 0 0,-12 0 16,13 0-16,-1 0 0,0-11 0,-12 11 16,12 0-16,0 0 0,1 0 0,-1 0 15,12 0-15,-1 0 0,-22 0 16,11 0-16,0 0 0,0 0 0,0 0 16,0 0-16,0 0 0,1 0 0,-1 0 15,-12 0-15,12 0 0,0 0 0,1 0 16,-13 0-16,-11 0 0,-1 0 0,1 0 15,11-12-15,-11 12 0,0 0 16,0 0-16,-1 0 0,1 0 16,0 0-16,-1 0 0,1 0 15,0 0-15,0 0 16,-1 0-16,1 0 0,0 0 16,-1 0-16,1 0 0,0 0 15,-1 0-15,1 0 0,0 0 16,0 0-16,-1-12 15,1 12 1,0-11-16,11 11 16,-11 0-1,0 0 1,-1 0-16,1 0 31,0 0-15,-1 0 15,1 0 0,12 0-31,-13 0 32,1 0 30,0 0-46,-1 0-16,1 0 15,11 0-15,-11 0 16,12 0-16,-13 0 16,1 0-16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36.36364" units="1/cm"/>
          <inkml:channelProperty channel="Y" name="resolution" value="36.36364" units="1/cm"/>
          <inkml:channelProperty channel="T" name="resolution" value="1" units="1/dev"/>
        </inkml:channelProperties>
      </inkml:inkSource>
      <inkml:timestamp xml:id="ts0" timeString="2019-08-04T04:55:33.886"/>
    </inkml:context>
    <inkml:brush xml:id="br0">
      <inkml:brushProperty name="width" value="0.33333" units="cm"/>
      <inkml:brushProperty name="height" value="0.66667" units="cm"/>
      <inkml:brushProperty name="color" value="#FFFF00"/>
      <inkml:brushProperty name="tip" value="rectangle"/>
      <inkml:brushProperty name="rasterOp" value="maskPen"/>
    </inkml:brush>
  </inkml:definitions>
  <inkml:trace contextRef="#ctx0" brushRef="#br0">5936 0 0,'-12'0'234,"0"0"-203,1 0-15,-1 0-16,0 0 15,-11 0-15,11 0 16,-11 0 0,11 0-1,0 0 1,-11 0 0,11 0-16,0 0 0,1 0 15,-1 0-15,0 0 0,-11 0 16,11 0-16,1 0 15,-1 0-15,0 0 0,0 0 16,1 0-16,-1 0 16,0 0-1,1 0-15,-1 0 16,-12 0 15,24 12-15,-11-12-16,-1 0 15,0 0-15,1 0 16,-1 0 0,0 0-16,1 0 15,-1 0 1,0 0 0,0 0-1,1 0 1,-13 0-16,13 0 15,-1 0 1,0 0 0,0 0-16,1 0 15,-1 0-15,0 0 16,1 0-16,-1 0 16,0 0-16,0 0 0,1 0 15,-13 0-15,13 0 16,-1 0-16,0 0 0,1 0 0,-1 0 15,0 0-15,0 0 0,1 0 16,-13 0 0,13 0-1,-1 0 1,0 0 0,0 0-1,1 0-15,-1 0 16,0 0-16,1 0 15,-1 0-15,0 0 0,1 0 16,11 12-16,-12-12 16,-12 0-16,13 0 15,-1 0-15,0 0 16,1 0-16,-13 0 16,12 0-1,1 0 1,-1 0-16,-11 0 15,11 0 1,0 0-16,0 0 16,1 0-16,-1 0 15,0 0 1,1 0 15,-1 0-15,0 0 31,1 0-47,-1 0 15,0 0 1,0 0 0,1 0-1,-1 0 1,-11 0 15,11 0 0,0 0-31,0 0 16,1 0-16,-13 0 0,13 0 16,-1 0-16,0 0 0,1 0 15,-1 0-15,0 0 16,0 0-16,1 0 0,-1 0 15,0 0-15,-11 0 16,11 0 0,-11 0-16,11 0 15,0 0-15,-11 0 16,11 0-16,0 0 16,-11 0-1,11 0-15,12 12 16,-11-1-16,-1-11 15,0 0 1,1 0-16,-1 0 0,0 0 16,0 0-1,1 0-15,-1 0 16,0 0-16,1 0 16,-1 0-16,0 0 15,-11 0-15,11 0 16,0 0-16,1 0 0,-1 0 15,0 0-15,1 0 16,-1 0 0,0 0-1,0 0-15,-11 0 16,11 0 0,1 0-16,-1 0 15,0 0-15,0 0 16,1 0-16,-1 0 0,0 0 15,-11 0-15,11 0 16,0 0 15,1 0 1,-1 0-17,0 0 1,-11 0 15,11 0-15,1 0-1,-1 0 1,0 0 0,0 0-16,-11 0 15,11 0 1,1 0-1,-1 0-15,-12 0 16,13 0-16,-1 0 16,0 0-1,1 0-15,-1 0 16,0 0-16,1 0 16,-1 0-1,0 0 1,-11 0-1,-1 0 1,24 12-16,-11-12 16,-1 0-16,0 0 15,0 0 1,1 0 0,-1 0-16,0 0 15,1 0 1,-1 0-1,0 0 1,0 0 0,1 0-1,-1 0 1,0 0-16,1 0 16,-1 0-1,0 0-15,1 0 0,-13 0 16,1 0-16,11 0 15,-11 0-15,11 0 0,0 0 16,0 0-16,-11 0 0,11 0 16,1 0-16,-1 0 0,0 0 15,1 0-15,-1 0 0,-12 0 16,13 0-16,-1 0 16,0 0-16,1 0 0,-1 0 15,0 0-15,0 0 0,1 0 0,-1 0 16,-11 0-16,11 0 15,0 0-15,-11 0 0,11 0 16,-11 0 0,11 0-16,0 0 0,-11 0 0,11 0 15,-11 0 1,11 0 0,0 0-16,1 0 0,-1 0 15,0 0 1,0 0-16,1 0 15,-1 0 1,0 0-16,1 0 16,-1 0-1,0 0 1,1 0-16,-1 12 0,0-12 16,0 0-1,1 0 1,-1 0-16,0 0 15,1 0-15,-1 0 16,0 0 0,-11 0-1,-1 0 1,13 0-16,-1 0 0,0 0 16,1 0-16,-13 0 0,12 0 15,1 0-15,-1 0 0,0 0 0,1 0 16,-1 0-16,0 0 0,0 0 0,1 0 15,-13 0-15,13 0 0,-13 0 0,12 0 16,-11 0-16,11 0 0,1 0 0,-1 0 16,0 0-16,1 0 0,-1 0 0,0 0 15,0 0-15,-11 0 0,11 0 16,1 0-16,-1 0 0,0 0 16,0 0-16,1 0 0,-1 0 15,0 0-15,1 0 0,-13 0 16,13 0-16,-1 0 15,-12 0-15,13 0 16,-1 0-16,0 0 16,-11 0-16,11 0 0,-11 0 15,11 0-15,0 0 16,1 0-16,-1 0 16,0 0-16,0 0 0,1 0 0,-1 0 15,0 0-15,1 0 0,-1 0 16,0 0-16,1 0 0,-1 0 15,-12 0-15,13 0 16,-1 0-16,0 0 16,1 0-16,-1 0 0,0 0 15,0 0-15,1 0 16,-1 0-16,0 0 0,1 0 16,-1 0-16,0 0 15,1 0-15,-1 0 0,0 0 16,0 0-16,1 0 15,-13 0-15,1 0 16,11 0-16,0 0 0,-11 0 16,11 0-16,-11 0 15,11 0-15,-11 0 16,11 0-16,0 0 0,1 0 16,-1 0-16,0 0 15,1 0-15,-13 0 16,12 0-1,1 0-15,-1 0 16,0 0 0,1 0-16,-1 0 15,0 0-15,0 11 16,1-11-16,-1 0 16,0 0-16,1 0 0,-1 0 15,-11 0-15,11 0 16,0 0-1,0 0-15,1 0 16,-1 0 0,0 0-16,1 0 15,-1 0-15,0 0 0,0 0 16,1 0-16,-1 0 16,0 0-16,1 0 15,-1 0-15,0 0 16,0 0-16,1 0 15,-1 0 1,0 0-16,1 0 16,-1 0-16,0 0 0,1 0 0,-1 0 15,0 0 1,0 0-16,-11 0 0,11 0 16,-11 0-16,11 0 15,0 0 1,1 0-1,-1 0 17,0 0-17,-11 0 1,0 0 0,11 0-1,-12 0-15,13 0 16,-1 0-16,-11 0 0,11 0 15,0 0-15,-11 0 0,11 0 16,0 0-16,1 0 0,-1 0 0,0 0 16,0 0-16,1 0 0,-13 0 15,13 0-15,-1 0 16,0 0-16,1 0 16,-1 0-1,0 0-15,0 0 16,1 0-16,-1 0 15,0 0-15,1 0 16,-13 0 0,12 0-1,1 0-15,-1 0 16,0 0-16,-11 0 16,11 0 30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36.36364" units="1/cm"/>
          <inkml:channelProperty channel="Y" name="resolution" value="36.36364" units="1/cm"/>
          <inkml:channelProperty channel="T" name="resolution" value="1" units="1/dev"/>
        </inkml:channelProperties>
      </inkml:inkSource>
      <inkml:timestamp xml:id="ts0" timeString="2019-08-04T04:55:39.522"/>
    </inkml:context>
    <inkml:brush xml:id="br0">
      <inkml:brushProperty name="width" value="0.33333" units="cm"/>
      <inkml:brushProperty name="height" value="0.66667" units="cm"/>
      <inkml:brushProperty name="color" value="#FFFF00"/>
      <inkml:brushProperty name="tip" value="rectangle"/>
      <inkml:brushProperty name="rasterOp" value="maskPen"/>
    </inkml:brush>
  </inkml:definitions>
  <inkml:trace contextRef="#ctx0" brushRef="#br0">0 0 0,'23'0'172,"1"0"-156,-1 0-16,0 0 0,-11 0 0,11 0 16,1 0-16,-12 0 0,23 0 0,-24 0 15,1 0-15,0 0 0,11 0 0,1 0 16,-13 0-16,13 0 15,-13 0 1,1 0-16,0 0 31,0 0-31,-1 0 16,1 0 0,0 0-16,-1 0 15,13 12-15,-12-12 16,-1 0-1,1 0-15,0 0 16,11 0 0,-11 0-16,11 0 15,-11 0-15,0 0 16,-1 0-16,1 0 16,0 0-16,-1 0 15,1 0-15,0 0 16,11 0-1,-11 0-15,0 0 16,-1 0-16,1 0 16,0 0-16,0 0 0,-1 0 15,13 0-15,-13 0 16,1 0-16,0 0 0,-1 0 16,1 0-16,0 0 15,0 0-15,-1 0 16,1 0-16,0 0 15,-1 0-15,13 0 16,-12 0-16,-1 0 0,1 0 16,0 0-16,-1 0 0,13 0 15,-12 0-15,11 0 0,-11 0 16,11 0-16,-11 0 16,-1 0-16,1 0 0,0 0 15,0 0-15,-1 0 0,13 0 16,-13 0-16,1 0 15,0 0-15,0 0 16,-1 0 0,1 0-16,0 0 0,-1 0 15,1 0-15,0 0 16,-1 0-16,1 0 16,0 0-16,0 0 15,-1 0-15,1 0 16,0 0-16,-1 0 15,1 0 1,0 0-16,0 0 16,-1 0-1,1 0 1,0 0-16,-1 0 16,1 0-1,0 0 1,0 0-16,-1 0 15,1 0 1,0 0-16,-1 0 16,1 0-16,0 0 0,11 0 15,-11 0-15,0 0 16,-1 0-16,1 0 16,0 0-16,-1 0 0,1 0 15,12 0-15,-13 0 16,1 0-16,11 0 0,-11 0 15,0 0-15,-1 0 0,13 0 16,-12 0-16,-1 0 0,1 0 16,0 0-16,-1 0 0,1 0 15,0 0-15,0 0 16,-1 0-16,13 0 16,-13 0-16,1 0 15,0 0-15,0 0 0,-1 0 16,1 0-16,0 0 15,-1 0 1,1 0-16,0 0 0,-1 0 16,1 0-1,0 0-15,0 0 16,11 0 0,-11 0-16,-1 0 15,1 0 1,0 0-16,0 0 15,-1 0 1,1 0-16,0 0 0,-1 0 16,1 0-16,0 0 15,-1 0-15,1 0 16,0 0-16,0 0 16,-1 0-16,1 0 15,0 0 1,11 0-16,-11 0 15,0 0-15,11 0 16,-11 0 0,-1 0-16,1 0 0,0 0 15,11 0-15,-11 0 16,0 0 0,-1 0-16,1 0 15,0 0 1,-1 0-16,1 0 15,0 0-15,0 0 0,-1 0 16,1 0 0,11 0-16,-11 0 15,0 0 1,0 0-16,-1 0 0,1 0 16,0 0-16,-1 0 15,1 0-15,0 0 0,-1 0 16,1 0-16,0 0 15,0 0 1,-1 0-16,1 0 0,0 0 16,-1 0-16,1 0 15,0 0 1,0 0-16,-1 0 0,1 0 16,11 0-16,-11 0 0,0 0 15,0 0-15,-1 0 0,13 0 16,-13 0-16,1 0 15,0 0-15,11 0 16,-11 0-16,0 0 16,-1 0-16,1 0 15,0 0-15,-1 0 16,1 0 0,0 0-1,0 0-15,-1 0 0,13 0 16,-13 0 15,1 0-31,0 0 16,-1 0-1,1 0 17,0 0-17,0 0-15,-1 0 16,1 0-1,0 0 1,-1 0-16,1 0 16,0 0 15,0 0-31,-1 0 16,1 0-1,0 0-15,-1 0 16,1 0-16,0 0 0,-1 0 0,1 0 15,12 0-15,-13 0 16,1 0-16,0 0 0,-1 0 16,13 0-16,-12 0 15,-1 0-15,1 0 16,0 0-16,-1 0 0,1 0 16,0 0-16,0 0 15,11 0-15,-11 0 0,11 0 16,-11 0-16,-1 0 0,1 0 15,0 0-15,0 0 0,-1 0 16,1 0-16,0 0 0,-1 0 16,1 0-16,0 0 15,0 0-15,-1 0 16,1 0 0,0 0-16,-1 0 0,1 0 15,11 0-15,-11 0 16,0 0-16,0 0 15,-1 0-15,13 0 32,-13 0-17,1 0-15,0 0 16,0 0-16,11 0 0,-11 0 16,11 0-16,-11 0 0,11 0 15,-11 0-15,0 0 16,-1 0-16,1 0 31,0 0-15,-1 0-1,1 0 1,0 0-16,11 0 16,-11 0-16,0 0 15,-1 0 32,1 0-31,0 0-1,0 0-15,-1 0 16,1 0-16,11 0 16,-11 0-16,0 0 15,-1 0 1,1 0 31,0 0-32,11 0 1,-11 0 0,11 0-16,-11 0 125,0 0-63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36.36364" units="1/cm"/>
          <inkml:channelProperty channel="Y" name="resolution" value="36.36364" units="1/cm"/>
          <inkml:channelProperty channel="T" name="resolution" value="1" units="1/dev"/>
        </inkml:channelProperties>
      </inkml:inkSource>
      <inkml:timestamp xml:id="ts0" timeString="2019-08-04T04:55:48.414"/>
    </inkml:context>
    <inkml:brush xml:id="br0">
      <inkml:brushProperty name="width" value="0.33333" units="cm"/>
      <inkml:brushProperty name="height" value="0.66667" units="cm"/>
      <inkml:brushProperty name="color" value="#FFFF00"/>
      <inkml:brushProperty name="tip" value="rectangle"/>
      <inkml:brushProperty name="rasterOp" value="maskPen"/>
    </inkml:brush>
  </inkml:definitions>
  <inkml:trace contextRef="#ctx0" brushRef="#br0">0 0 0,'0'12'16,"0"0"0,0 0 156,0-1-157,0 1 1,0 0-1,0-1 1,0 1-16,0 0 16,0 0 15,0 11 0,0-11-15,0-1-1,0 1 1,0 0-16,0-1 16,0 1-1,0 0 1,0 0-16,0-1 16,0 13-1,0-13 1,0 13-1,0-12 1,0-1-16,0 1 16,0 0-1,0-1 110,0 1-62,0 0 15,0-1-31,0 13-16,0-12-15,0-1-1,0 1 1,0 0 31,0-1 31,0 1-62,0 0 15,0 0 0,0-1-31,0 1 16,0 0-1,0-1 1,0 1 375,0-24-32,11 12-359,1 0 16,12 0-16,-1-11 0,-11 11 0,-1 0 15,13 0-15,-12 0 16,11 0-16,-11-12 0,-1 12 0,13 0 15,-1 0-15,-11 0 0,0 0 0,11 0 16,-11 0-16,-1 0 0,1 0 0,23 0 0,-23 0 16,0 0-16,-1 0 0,1 0 0,11 0 15,-11-12 1,12 1-16,-1 11 16,-11 0-16,11 0 15,-11 0-15,0-12 0,-1 12 16,1 0-16,0 0 0,-1 0 0,1 0 15,0 0-15,0-12 0,11 12 0,-11 0 16,-1 0-16,1 0 0,0 0 0,-1 0 16,1 0-16,0 0 0,0 0 15,-1-12-15,1 12 0,0 0 16,11 0-16,-11 0 16,0 0-16,-1 0 15,1 0-15,11-11 16,-11 11-16,0 0 15,-1 0-15,1 0 16,0 0-16,0 0 0,-1-12 16,1 12-16,0 0 15,-1 0-15,1 0 0,0 0 0,0 0 16,-1 0-16,1 0 0,0 0 16,11 0-16,0 0 15,-11 0-15,0 0 0,0 0 16,11 0-16,-11 0 0,11 0 15,-11 0-15,0 0 0,11 0 0,0 0 16,1 0-16,-12 0 0,-1 0 16,13 0-16,11 0 0,-24 0 0,1 0 15,0 0-15,11 0 0,1 0 0,-1 0 16,-11 0-16,0 0 0,11 0 0,0 0 16,1 0-16,-13 0 0,13 0 0,11 0 15,-23 0-15,11 0 0,1 0 0,-13 0 16,24 0-16,-11 0 0,-1 0 0,1 0 15,-1 0-15,-11 0 0,23 0 0,-12 0 16,12 0-16,-11 0 0,-12 0 0,-1 0 16,13 0-16,11 0 0,-24 0 0,13 0 15,-12 0-15,11 0 0,12 0 0,-11 0 16,-1 0-16,0 0 0,1 0 0,-12 0 16,11 0-16,0 0 0,1 0 0,-13 0 15,13 0-15,-1 0 0,-11 0 0,11 0 16,1 0-16,-12 0 0,11 0 0,0 0 15,1 0-15,-13 0 0,13 0 0,-1 0 16,-11 0-16,11 0 0,1 0 16,-1 0-16,-11 0 0,11 0 0,1 0 15,-1 0-15,1 0 0,-1 0 0,0 0 16,13 0-16,-13 0 0,12 0 0,-11 0 16,11 0-16,-12 0 0,12 0 0,0 0 15,-11 0-15,11 0 0,0 0 0,-12 0 16,13 0-16,-1 0 0,0 0 0,12 0 15,-12 0-15,12 0 0,-1 0 0,-11 0 16,12 0-16,-12 0 0,1 0 0,-1 0 16,0 0-16,-12 0 0,12 0 0,0 0 15,1 0-15,-13 0 0,0 0 0,1 0 16,-1 0-16,1 0 0,11 0 0,-24 0 16,1 0-16,12 0 0,11 12 0,-24-12 15,1 0-15,0 0 0,11 0 16,1 0-16,-1 11 0,0-11 0,1 0 15,-1 0-15,-11 0 0,11 0 0,1 0 16,-1 0-16,1 0 0,-1 0 16,12 0-16,-11 0 0,-1 0 0,0 0 0,-11 0 15,12 0-15,11 0 0,-12 0 0,1 0 16,-13 0-16,13 0 0,-1 0 0,0 0 16,-11 0-16,12 0 0,-13 0 0,13 0 15,-13 0-15,13 0 0,-12 0 16,11 0-16,-11 0 0,-1 0 0,13 0 15,-1 0-15,-11 0 0,0 0 0,-1 0 16,13 0-16,-13 0 0,1 0 0,0 0 16,0 0-16,-1 0 0,13 0 0,-13 0 15,1 0-15,0 0 16,0 0-16,-1 0 0,1 0 16,0 0-16,-1 0 0,1 0 15,0 0-15,-1 0 0,1 0 0,12 0 16,-13 0-16,1 0 0,0 0 0,11 0 15,1 0-15,-13 0 0,13 0 0,-13 0 16,13 0-16,-12 0 0,11 0 0,-11 0 16,23 0-16,-24 0 0,1 0 15,0 0-15,0 0 0,-1 0 0,1 0 16,0 0-16,-1 0 0,13 0 0,-12 12 16,-1-12-16,1 0 0,11 0 15,-11 0-15,11 0 0,-11 0 16,12 0-16,-13 0 15,13 0-15,-13 0 0,1 0 0,12 0 0,-13 0 16,13 0-16,-13 0 0,1 0 16,12 0-16,-13 0 15,1 0 1,0 0 0,-1 0-1,13 0-15,-13 0 16,1 0-16,0 0 15,0 0-15,11-12 16,-11 12 0,-1-11-16,13 11 15,-12 0 1,-1 0 0,1 0-1,0 0 1,-1-12-1,1 0-15,0 12 16,-1 0 0,1 0-16,0-11 0,11-1 15,-11 12 1,0 0-16,-1 0 16,1 0-1,0-12-15,11 12 16,-11 0-16,0 0 15,-1 0-15,1 0 16,0 0 0,0 0-16,-1 0 47,1 0-32,0-12-15,-1 12 31,1 0-31,0 0 32,-1 0-32,1 0 15,0 0 1,0 0 0,-1 0-1,1-11 1,0-1 15,11 12-15,-11 0-1,0 0 1,-1 0-16,1 0 16,0 0-1,-1 0 1,1 0 93,0 0-109,-1 0 47,1 0 16,0 0-63,0 0 31,-1 0 0,1 0 0,0 0-15,-1 0-16,1 0 16,0 0-1,0 0 1,-1 0-16,1 0 15,0 0 1,-1 0 15,13 0 1,-12 0-17,-1 0 16,1 0 1,0 0-32,-1 0 31,1 0-15,11 0-1,-11 0 1,0 0-1,11-12 1,-11 12 31,0-11-31,-1-1-1,13 12-15,-12 0 16,-1 0-1,1-12 1,-12 1 0,12 11 62,-12-12-47,11 12 63,1 0-94,0-12 15,-1 12 17,13-12 15,-12 1-32,-1 11 1,1 0 62,0 0-62,-12-12-1,11 12 1,1 0 171,-12-12-171,24 12 0,-13 0 15,1-11-16,0-1 1,-1 12 0,1 0 109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36.36364" units="1/cm"/>
          <inkml:channelProperty channel="Y" name="resolution" value="36.36364" units="1/cm"/>
          <inkml:channelProperty channel="T" name="resolution" value="1" units="1/dev"/>
        </inkml:channelProperties>
      </inkml:inkSource>
      <inkml:timestamp xml:id="ts0" timeString="2019-08-04T04:55:54.793"/>
    </inkml:context>
    <inkml:brush xml:id="br0">
      <inkml:brushProperty name="width" value="0.33333" units="cm"/>
      <inkml:brushProperty name="height" value="0.66667" units="cm"/>
      <inkml:brushProperty name="color" value="#FFFF00"/>
      <inkml:brushProperty name="tip" value="rectangle"/>
      <inkml:brushProperty name="rasterOp" value="maskPen"/>
    </inkml:brush>
  </inkml:definitions>
  <inkml:trace contextRef="#ctx0" brushRef="#br0">6954 0 0,'0'12'188,"0"0"-188,0 11 31,0-11-15,0 0-1,0-1 17,0 1-32,0 0 15,0-1 32,0 1 0,0 47 109,0-48-156,0 1 16,0 0 343,-11-12-343,-1 12-1,0-12-15,1 0 0,-1 0 16,0 0-16,0 0 0,1 0 0,-1 0 16,-23 0-16,23 0 0,-11 0 0,11 0 15,-11 0-15,-1 0 0,13 0 0,-13 0 16,12 0-16,-23 0 0,24 11 0,-1-11 16,0 0-16,0 0 0,1 0 0,-13 0 15,1 0-15,11 0 0,1 0 16,-1 0-16,-12 0 0,13 0 15,-13 0-15,1 0 0,11 0 16,0 0-16,-11 0 0,11 0 16,-11 0-16,11 0 0,0 0 0,-11 0 15,0 0-15,11 0 0,0 0 16,1 0-16,-13 0 0,12 0 16,1 0-16,-1 0 15,-11 0-15,11 0 63,0 0-48,0 0-15,1 0 16,-13 0-16,13 0 16,-1 0-16,0 0 0,1 0 15,-1 0-15,0 0 0,0 0 0,1 0 16,-1 0-16,-11 0 0,11 0 0,-12 0 15,1 0-15,0 0 0,-1 0 16,12 0-16,1 0 0,-13 0 0,13 0 16,-1 0-16,0 0 0,-11 0 0,11 0 15,0 0-15,1 0 0,-24 0 0,11 0 16,12 0-16,1 0 0,-1 0 0,0 0 16,1 0-16,-1 0 0,-11 0 15,-1 0-15,1 0 0,-1 0 0,13 0 16,-1 0-16,0 0 0,-11 0 0,-1 0 15,13 0-15,-1 0 0,-23 0 0,23 0 16,-11 0-16,11 0 0,-11 0 16,-1 0-16,-11 0 0,12 0 15,11 12-15,-12-12 0,1 0 0,-12 0 16,12 0-16,-1 0 0,12 12 0,-11-12 16,0 0-16,-13 0 0,13 0 0,11 0 15,1 0-15,-13 0 0,1 0 0,11 0 0,-11 0 16,-1 0-16,1 0 0,-1 0 15,13 0-15,-1 0 0,-11 0 16,-13 0-16,25 0 0,-1 0 16,0 0-16,-11 0 0,11 0 0,1 0 15,-1 0-15,0 0 0,0 0 0,-11 0 16,11 0-16,1 0 0,-1 0 0,0 0 16,0 0-16,1 0 0,-13 0 0,13 0 15,-1 0-15,-12 0 0,13 0 0,-1 0 16,0 0-16,-23 0 0,24 0 0,-1 0 15,0 0-15,-11 0 0,11 0 0,0 0 16,-11 0-16,11 0 0,-11 0 16,11 0-16,0 0 0,1 0 15,-1 0-15,0 0 0,1 0 0,-1 0 16,0 0 0,-11 0-16,11 0 0,0 0 15,1 0-15,-1 0 0,0 0 16,0 0-16,-11 0 0,11 0 15,-11 0-15,11 0 0,0 0 16,-11 0-16,0 0 0,11 0 0,-11 11 16,11-11-16,-12 0 0,1 0 0,11 0 15,1 0-15,-13 0 0,1 0 0,-1 0 16,13 0-16,-13 0 0,1 0 0,-1 0 16,13 0-16,-1 0 0,0 0 15,-11 0-15,11 0 0,0 0 0,1 12 16,-1-12-16,0 0 0,1 0 0,-1 0 15,0 0-15,-23 0 0,23 0 0,-11 12 16,11-12-16,-11 0 0,11 0 0,0 0 16,1 0-16,-24 0 0,23 0 0,0 0 15,-11 11-15,11-11 0,-11 0 0,-1 0 16,13 0-16,-13 0 0,1 0 0,11 0 16,0 12-16,-11-12 0,11 0 0,0 0 15,-11 0-15,0 0 0,11 0 0,0 0 16,-11 0-16,11 0 0,-11 0 15,11 0-15,0 0 0,1 0 0,-1 0 16,0 0-16,0 0 0,1 0 0,-1 0 16,-11 0-16,11 0 0,0 0 15,0 0-15,-11 0 0,11 0 0,1 0 16,-13 0-16,13 0 0,-1 0 16,-12 0-16,13 0 0,-13 0 0,1 0 15,11 0-15,-11 0 0,-1 0 0,1 0 16,0 0-16,-1 0 0,12 0 0,1 0 15,-1 0-15,0 0 0,-11 0 0,11 0 16,0 0-16,-11 0 0,-12 0 0,11 0 16,13 0-16,-13-12 0,13 12 0,-13 0 15,13 0-15,-13 0 16,12 0-16,1 0 0,-1 0 0,-11 0 16,11 0-16,0 0 0,0 0 15,-11 0-15,11 0 0,1 0 16,-1 0-16,0 0 15,-11 0-15,11 0 16,-11 0-16,11 0 16,0 0-16,1 0 0,-1 0 15,0 0 1,0 0-16,1 0 16,-1 0-16,-11 0 15,11 0-15,0 0 16,-11 0-16,11 0 31,0 0-15,1 0-1,-1 0 1,0 0-16,-11 0 16,11 0-16,0 0 15,-11 0-15,11 0 16,1 0-16,-1 0 15,0 0-15,-11 0 16,11 0-16,0 0 0,1 0 16,-1 0-16,0 0 15,1 0-15,-13 0 16,12 0-16,1 0 16,-1 0-16,-11 0 0,-1 0 15,1 0-15,11 0 0,0 0 16,-11 0-16,-1 0 15,13 0-15,-13 0 16,13 0-16,-13 0 0,13 0 16,-1 0-16,0 0 0,0 0 15,1 0-15,-13 0 0,13 0 16,-13 0-16,12 0 16,1 0-1,-13 0 1,13 12-16,-1-12 15,0 0-15,1 0 0,-1 0 16,0 12 0,0-12-16,1 0 0,-1 0 15,0 0-15,1 0 16,-1 0-16,0 0 16,-11 12-16,11-12 15,0 0-15,1 0 0,11 11 16,-12-11-16,0 0 0,0 0 15,1 0-15,-1 0 16,0 0-16,1 0 0,-1 0 16,0 12-1,1-12-15,-1 12 16,0-12-16,0 0 16,-11 0-1,11 0 1,1 0-16,11 11 0,-12-11 15,0 0-15,0 0 0,1 0 32,11 12-17,-12-12-15,-11 12 16,11-12 0,0 0-1,1 0 1,-1 0-1,-12 0 1,13 12 15,-1-12-15,0 0 0,1 11-1,-1 1-15,0-12 16,0 0-1,1 0 1,-1 12 0,0-12-16,1 0 31,-1 0-31,-11 11 16,11 1-1,0-12 1,0 12-16,1-12 15,-1 11 1,0-11 0,1 12-1,-1-12-15,12 12 16,-12-12-16,0 0 16,1 0-16,-1 12 15,0-12 1,1 0-1,-1 11 17,12 1-32,-24-12 31,24 12-15,-11-12-16,-1 11 31,0 1 31,1-12 63,-1 12-78,0-12-47,12 12 16,-11-12-1,-1 0-15,12 11 16,-12 1 0,0 0 109,1-1-63,-1-11-31,0 12-31,12 0 16,0-24 468,0 0-468,0 1 0,0-1-1,0 0-15,12 12 16,-12-11-16,0-1 469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36.36364" units="1/cm"/>
          <inkml:channelProperty channel="Y" name="resolution" value="36.36364" units="1/cm"/>
          <inkml:channelProperty channel="T" name="resolution" value="1" units="1/dev"/>
        </inkml:channelProperties>
      </inkml:inkSource>
      <inkml:timestamp xml:id="ts0" timeString="2019-08-04T04:56:03.655"/>
    </inkml:context>
    <inkml:brush xml:id="br0">
      <inkml:brushProperty name="width" value="0.33333" units="cm"/>
      <inkml:brushProperty name="height" value="0.66667" units="cm"/>
      <inkml:brushProperty name="color" value="#FFFF00"/>
      <inkml:brushProperty name="tip" value="rectangle"/>
      <inkml:brushProperty name="rasterOp" value="maskPen"/>
    </inkml:brush>
  </inkml:definitions>
  <inkml:trace contextRef="#ctx0" brushRef="#br0">796 0 0,'0'12'250,"0"-1"-234,0 1 0,0 0 109,0-1-110,0 1 95,0 0-48,0 0-46,0-1 31,0 1 15,0 0-31,0-1 63,0 1-31,0 0-63,0 0 15,0-1 48,0 1-1,0 0 1,0-1 62,0 1-78,-11-12 31,11 12 31,0 0-31,-12-1 0,12 1-31,0 0 47,-12-12-78,12 11 15,0 1 63,-11-12-63,11 12 0,0-1-15,-12-11 437,12 12-438,-12-12-15,0 0 16,1 0 0,-1 0-1,0 0 1,1 0 0,-1 12-1,0-12-15,0 0 16,1 12-16,-1-12 31,0 0-31,1 0 16,-1 0-1,0 0 1,0 0-16,1 0 16,-13 0-1,13 11-15,-1-11 16,0 0-1,1 0 32,-1 0 31,0 0-31,0 0-15,1 0-1,-1 0 31,0 0-46,1 0 15,11 12-31,-12-12 16,12 12 15,-12-12-31,0 11 31,1-11-31,-1 0 16,0 12 0,-11-12-1,11 0 1,12 12-16,-11-12 15,-1 0 1,0 0 0,0 0-1,1 0-15,-1 0 16,12 12-16,-12-12 16,-11 0-16,11 0 15,0 0-15,1 0 16,-1 0 15,0 0-15,1 0-1,-1 0 17,0 0-17,12 11-15,-23-11 16,11 0-1,0 0 1,1 0 93,-1 0-93,0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36.36364" units="1/cm"/>
          <inkml:channelProperty channel="Y" name="resolution" value="36.36364" units="1/cm"/>
          <inkml:channelProperty channel="T" name="resolution" value="1" units="1/dev"/>
        </inkml:channelProperties>
      </inkml:inkSource>
      <inkml:timestamp xml:id="ts0" timeString="2019-08-04T04:56:11.641"/>
    </inkml:context>
    <inkml:brush xml:id="br0">
      <inkml:brushProperty name="width" value="0.33333" units="cm"/>
      <inkml:brushProperty name="height" value="0.66667" units="cm"/>
      <inkml:brushProperty name="color" value="#FFFF00"/>
      <inkml:brushProperty name="tip" value="rectangle"/>
      <inkml:brushProperty name="rasterOp" value="maskPen"/>
    </inkml:brush>
  </inkml:definitions>
  <inkml:trace contextRef="#ctx0" brushRef="#br0">2424 118 0,'0'11'312,"-12"-11"-281,0 0 1,1 12-32,-1-12 15,0 12 1,1-12 31,-1 0 0,0 0-32,12 11 1,-12 1-16,1-12 31,-1 0 0,0 0-15,1 0 47,-1 0-1,0 0 32,0 0-63,1 0 0,-13 0 63,13 0-31,-1 0-32,12-12 0,-12 12 141,0 0-47,1 0-47,-1 0-62,0 0-1,1 0 1,-13 0 31,13 0-16,-1 0 0,0 0-15,0 0 31,12-11-47,-11 11 31,-1-12 0,0 12 16,1 0 0,-1 0 0,0 0-31,0 0-1,1 0 16,-1 0 1,-11 0-32,-1 0 47,13 0-16,-1 0 16,0 0 0,0 0-32,1 0 32,-1 0-16,0 0 16,1 0-31,-1-12-1,0 12 32,0 0-31,1 0 15,-1 0 0,0 0-31,1 0 47,-1 0-47,0 0 16,0 0 0,1 0-1,-1 0 1,0 0-1,1 0 1,-1 0 0,0 0-1,1-11 1,-1 11 0,0 0-1,0 0 1,1 0 15,-1 0-31,0 0 16,1 0-16,-13-12 15,12 12 1,1 0 0,-1 0-1,0 0-15,1 0 16,-1 0-1,0 0-15,1-12 16,-1 12 0,0 0-1,0-12 1,-11 12 15,11 0-15,1 0 15,-1 0-15,0 0-1,0 0 1,1 0 46,-1 0-30,0 0-17,1 0-15,-1 0 16,0 0 0,0 0-1,1 0-15,-1 0 16,0 0 15,1 0-31,-1 0 16,0 0-1,1-23-15,-1 23 16,0 0 0,0 0-1,1 0 1,-1 0 15,0 0-15,1 0-1,-1 0 1,0 0 0,0 0-1,1 0-15,-1 0 16,0 0-1,1 0 1,-13 0 0,13 0-1,-1 0 1,0 0 0,0 0-1,1 0 1,-1 0 15,0 0-15,1 0-1,-1 0 32,0 0-47,0 0 16,1 0 15,-1-12-15,0 12 15,1 0-31,-1-11 16,0 11 15,0 0-16,1 0-15,-1 0 16,0 0 0,1 0-1,-1 0 1,0 0-16,1 0 31,-13 0 0,12 0-15,1 0 0,-1 0 15,0 0-31,1 0 16,-1 0-1,0 0 1,0 0-1,1 0 1,-1 0 0,0 0-1,1 0 1,-1 0 0,0 0-1,1 0 1,-1 0-1,0-12 17,0 12-1,1 0-15,-1 0-1,0 0 16,1 0 16,-1 0-31,12-12 0,-12 12 15,0 0 0,-11 0 0,11 0 1,1 0-32,-1 0 31,0 0-16,0 0-15,1 0 32,-1 0-17,0 0 1,1 0-16,-1 0 31,0 0-31,1 0 16,-1 0-1,0 0 1,0 0 0,1 0-1,-1 0 17,-11 0-32,11 0 15,0 0 1,0 0-1,1 0 17,-1 0-17,0-12 1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36.36364" units="1/cm"/>
          <inkml:channelProperty channel="Y" name="resolution" value="36.36364" units="1/cm"/>
          <inkml:channelProperty channel="T" name="resolution" value="1" units="1/dev"/>
        </inkml:channelProperties>
      </inkml:inkSource>
      <inkml:timestamp xml:id="ts0" timeString="2019-08-04T04:56:18.151"/>
    </inkml:context>
    <inkml:brush xml:id="br0">
      <inkml:brushProperty name="width" value="0.33333" units="cm"/>
      <inkml:brushProperty name="height" value="0.66667" units="cm"/>
      <inkml:brushProperty name="color" value="#FFFF00"/>
      <inkml:brushProperty name="tip" value="rectangle"/>
      <inkml:brushProperty name="rasterOp" value="maskPen"/>
    </inkml:brush>
  </inkml:definitions>
  <inkml:trace contextRef="#ctx0" brushRef="#br0">0 23 0,'0'-12'281,"12"12"-281,-1 0 16,13 0-16,-1 0 0,-11 0 15,0 0-15,-1 0 0,1 0 16,0 0-16,-1 0 0,13 0 16,-13 0-16,1-11 0,0 11 15,11 0-15,-11 0 16,0 0-16,-1 0 16,1 0-16,0 0 0,0 0 15,-1 0-15,1 0 0,0 0 16,-1 0-16,1 0 15,12 0-15,-13 0 16,1 0-16,0 0 0,-1 0 16,13 0-16,-13 0 15,1 0-15,0 0 16,0 0 15</inkml:trace>
</inkml: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99"/>
  <sheetViews>
    <sheetView view="pageBreakPreview" zoomScale="50" zoomScaleNormal="60" zoomScaleSheetLayoutView="50" zoomScalePageLayoutView="50" workbookViewId="0">
      <selection activeCell="W2" sqref="W2:AB2"/>
    </sheetView>
  </sheetViews>
  <sheetFormatPr defaultColWidth="8.875" defaultRowHeight="14.25"/>
  <cols>
    <col min="1" max="1" width="3.5" style="6" customWidth="1"/>
    <col min="2" max="2" width="9.125" style="6" customWidth="1"/>
    <col min="3" max="3" width="35.75" style="6" customWidth="1"/>
    <col min="4" max="4" width="30.75" style="6" customWidth="1"/>
    <col min="5" max="5" width="11" style="6" customWidth="1"/>
    <col min="6" max="6" width="11.5" style="6" customWidth="1"/>
    <col min="7" max="7" width="12.25" style="6" customWidth="1"/>
    <col min="8" max="8" width="10.75" style="6" customWidth="1"/>
    <col min="9" max="9" width="21.875" style="6" customWidth="1"/>
    <col min="10" max="10" width="15.625" style="6" customWidth="1"/>
    <col min="11" max="11" width="13.125" style="6" customWidth="1"/>
    <col min="12" max="12" width="11" style="6" customWidth="1"/>
    <col min="13" max="13" width="11.125" style="6" customWidth="1"/>
    <col min="14" max="14" width="14.75" style="6" customWidth="1"/>
    <col min="15" max="15" width="6.75" style="6" customWidth="1"/>
    <col min="16" max="16" width="12.375" style="6" customWidth="1"/>
    <col min="17" max="17" width="7.75" style="58" customWidth="1"/>
    <col min="18" max="18" width="6.375" style="58" customWidth="1"/>
    <col min="19" max="19" width="12.25" style="58" customWidth="1"/>
    <col min="20" max="20" width="7.75" style="6" customWidth="1"/>
    <col min="21" max="21" width="26.875" style="6" customWidth="1"/>
    <col min="22" max="22" width="24.375" style="6" customWidth="1"/>
    <col min="23" max="23" width="57.5" style="13" customWidth="1"/>
    <col min="24" max="24" width="14.25" style="13" customWidth="1"/>
    <col min="25" max="25" width="24.25" style="6" customWidth="1"/>
    <col min="26" max="26" width="20.75" style="45" customWidth="1"/>
    <col min="27" max="27" width="41" style="8" customWidth="1"/>
    <col min="28" max="28" width="13.25" style="8" customWidth="1"/>
    <col min="29" max="29" width="16.5" style="8" customWidth="1"/>
    <col min="30" max="35" width="15.625" style="8" customWidth="1"/>
    <col min="36" max="45" width="8.875" style="6" customWidth="1"/>
    <col min="46" max="16384" width="8.875" style="6"/>
  </cols>
  <sheetData>
    <row r="1" spans="1:54" s="1" customFormat="1" ht="105" customHeight="1">
      <c r="C1" s="272" t="s">
        <v>0</v>
      </c>
      <c r="D1" s="272"/>
      <c r="E1" s="272"/>
      <c r="F1" s="272"/>
      <c r="G1" s="272"/>
      <c r="H1" s="272"/>
      <c r="I1" s="2" t="s">
        <v>1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3"/>
      <c r="X1" s="3"/>
      <c r="Y1" s="4"/>
      <c r="Z1" s="273" t="s">
        <v>59</v>
      </c>
      <c r="AA1" s="273"/>
      <c r="AB1" s="273"/>
      <c r="AC1" s="5"/>
      <c r="AD1" s="5"/>
      <c r="AE1" s="5"/>
      <c r="AF1" s="5"/>
      <c r="AG1" s="5"/>
      <c r="AH1" s="5"/>
      <c r="AI1" s="5"/>
    </row>
    <row r="2" spans="1:54" ht="56.25" customHeight="1">
      <c r="B2" s="279" t="s">
        <v>46</v>
      </c>
      <c r="C2" s="280"/>
      <c r="D2" s="281"/>
      <c r="E2" s="274" t="s">
        <v>47</v>
      </c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6"/>
      <c r="T2" s="277" t="s">
        <v>2</v>
      </c>
      <c r="U2" s="277"/>
      <c r="V2" s="277"/>
      <c r="W2" s="278" t="s">
        <v>3</v>
      </c>
      <c r="X2" s="278"/>
      <c r="Y2" s="278"/>
      <c r="Z2" s="278"/>
      <c r="AA2" s="278"/>
      <c r="AB2" s="278"/>
      <c r="AC2" s="7"/>
    </row>
    <row r="3" spans="1:54" ht="56.25" customHeight="1">
      <c r="B3" s="279" t="s">
        <v>4</v>
      </c>
      <c r="C3" s="280"/>
      <c r="D3" s="281"/>
      <c r="E3" s="274" t="s">
        <v>5</v>
      </c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6"/>
      <c r="T3" s="277" t="s">
        <v>6</v>
      </c>
      <c r="U3" s="277"/>
      <c r="V3" s="277"/>
      <c r="W3" s="278" t="s">
        <v>7</v>
      </c>
      <c r="X3" s="278"/>
      <c r="Y3" s="278"/>
      <c r="Z3" s="278"/>
      <c r="AA3" s="278"/>
      <c r="AB3" s="278"/>
      <c r="AC3" s="9"/>
    </row>
    <row r="4" spans="1:54" ht="16.5" customHeight="1">
      <c r="B4" s="10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54" ht="40.5" customHeight="1">
      <c r="B5" s="10"/>
      <c r="C5" s="308" t="s">
        <v>8</v>
      </c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8"/>
      <c r="AB5" s="308"/>
      <c r="AC5" s="11"/>
    </row>
    <row r="6" spans="1:54" s="12" customFormat="1" ht="40.5" customHeight="1">
      <c r="B6" s="10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309"/>
      <c r="AC6" s="11"/>
    </row>
    <row r="7" spans="1:54" s="12" customFormat="1" ht="73.5" customHeight="1">
      <c r="B7" s="10"/>
      <c r="C7" s="282" t="s">
        <v>9</v>
      </c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4"/>
      <c r="O7" s="285" t="s">
        <v>10</v>
      </c>
      <c r="P7" s="286"/>
      <c r="Q7" s="287"/>
      <c r="R7" s="285" t="s">
        <v>11</v>
      </c>
      <c r="S7" s="286"/>
      <c r="T7" s="287"/>
      <c r="U7" s="285" t="s">
        <v>12</v>
      </c>
      <c r="V7" s="287"/>
      <c r="W7" s="294" t="s">
        <v>13</v>
      </c>
      <c r="X7" s="294" t="s">
        <v>14</v>
      </c>
      <c r="Y7" s="305" t="s">
        <v>15</v>
      </c>
      <c r="Z7" s="305" t="s">
        <v>16</v>
      </c>
      <c r="AA7" s="294" t="s">
        <v>17</v>
      </c>
      <c r="AB7" s="260" t="s">
        <v>18</v>
      </c>
      <c r="AC7" s="310"/>
      <c r="AD7" s="310"/>
      <c r="AE7" s="310"/>
      <c r="AF7" s="310"/>
      <c r="AG7" s="310"/>
      <c r="AH7" s="310"/>
      <c r="AI7" s="310"/>
    </row>
    <row r="8" spans="1:54" s="13" customFormat="1" ht="56.25" customHeight="1">
      <c r="B8" s="10"/>
      <c r="C8" s="297" t="s">
        <v>45</v>
      </c>
      <c r="D8" s="294" t="s">
        <v>48</v>
      </c>
      <c r="E8" s="298" t="s">
        <v>19</v>
      </c>
      <c r="F8" s="254" t="s">
        <v>20</v>
      </c>
      <c r="G8" s="255"/>
      <c r="H8" s="256"/>
      <c r="I8" s="299" t="s">
        <v>21</v>
      </c>
      <c r="J8" s="300" t="s">
        <v>22</v>
      </c>
      <c r="K8" s="301"/>
      <c r="L8" s="301"/>
      <c r="M8" s="301"/>
      <c r="N8" s="302"/>
      <c r="O8" s="288"/>
      <c r="P8" s="289"/>
      <c r="Q8" s="290"/>
      <c r="R8" s="288"/>
      <c r="S8" s="289"/>
      <c r="T8" s="290"/>
      <c r="U8" s="288"/>
      <c r="V8" s="290"/>
      <c r="W8" s="295"/>
      <c r="X8" s="295"/>
      <c r="Y8" s="295"/>
      <c r="Z8" s="295"/>
      <c r="AA8" s="295"/>
      <c r="AB8" s="260"/>
      <c r="AC8" s="310"/>
      <c r="AD8" s="310"/>
      <c r="AE8" s="310"/>
      <c r="AF8" s="310"/>
      <c r="AG8" s="310"/>
      <c r="AH8" s="310"/>
      <c r="AI8" s="310"/>
    </row>
    <row r="9" spans="1:54" s="13" customFormat="1" ht="37.5" customHeight="1">
      <c r="B9" s="10"/>
      <c r="C9" s="260"/>
      <c r="D9" s="306"/>
      <c r="E9" s="298"/>
      <c r="F9" s="257"/>
      <c r="G9" s="258"/>
      <c r="H9" s="259"/>
      <c r="I9" s="260"/>
      <c r="J9" s="303" t="s">
        <v>23</v>
      </c>
      <c r="K9" s="305" t="s">
        <v>24</v>
      </c>
      <c r="L9" s="285" t="s">
        <v>52</v>
      </c>
      <c r="M9" s="286"/>
      <c r="N9" s="287"/>
      <c r="O9" s="291"/>
      <c r="P9" s="292"/>
      <c r="Q9" s="293"/>
      <c r="R9" s="291"/>
      <c r="S9" s="292"/>
      <c r="T9" s="293"/>
      <c r="U9" s="291"/>
      <c r="V9" s="293"/>
      <c r="W9" s="295"/>
      <c r="X9" s="295"/>
      <c r="Y9" s="295"/>
      <c r="Z9" s="295"/>
      <c r="AA9" s="295"/>
      <c r="AB9" s="260"/>
      <c r="AC9" s="14"/>
      <c r="AD9" s="14"/>
      <c r="AE9" s="14"/>
      <c r="AF9" s="14"/>
      <c r="AG9" s="14"/>
      <c r="AH9" s="14"/>
      <c r="AI9" s="14"/>
    </row>
    <row r="10" spans="1:54" s="13" customFormat="1" ht="32.25" customHeight="1">
      <c r="B10" s="15"/>
      <c r="C10" s="260"/>
      <c r="D10" s="307"/>
      <c r="E10" s="260"/>
      <c r="F10" s="260" t="s">
        <v>51</v>
      </c>
      <c r="G10" s="260"/>
      <c r="H10" s="260"/>
      <c r="I10" s="260"/>
      <c r="J10" s="304"/>
      <c r="K10" s="296"/>
      <c r="L10" s="291"/>
      <c r="M10" s="292"/>
      <c r="N10" s="293"/>
      <c r="O10" s="251" t="s">
        <v>53</v>
      </c>
      <c r="P10" s="252"/>
      <c r="Q10" s="253"/>
      <c r="R10" s="251" t="s">
        <v>53</v>
      </c>
      <c r="S10" s="252"/>
      <c r="T10" s="253"/>
      <c r="U10" s="16" t="s">
        <v>25</v>
      </c>
      <c r="V10" s="16" t="s">
        <v>26</v>
      </c>
      <c r="W10" s="296"/>
      <c r="X10" s="296"/>
      <c r="Y10" s="296"/>
      <c r="Z10" s="296"/>
      <c r="AA10" s="296"/>
      <c r="AB10" s="260"/>
      <c r="AC10" s="14"/>
      <c r="AD10" s="14"/>
      <c r="AE10" s="14"/>
      <c r="AF10" s="14"/>
      <c r="AG10" s="14"/>
      <c r="AH10" s="14"/>
      <c r="AI10" s="14"/>
    </row>
    <row r="11" spans="1:54" ht="72" customHeight="1">
      <c r="A11" s="1">
        <v>1</v>
      </c>
      <c r="B11" s="17" t="s">
        <v>27</v>
      </c>
      <c r="C11" s="360" t="s">
        <v>49</v>
      </c>
      <c r="D11" s="360" t="s">
        <v>50</v>
      </c>
      <c r="E11" s="311" t="s">
        <v>28</v>
      </c>
      <c r="F11" s="312" t="s">
        <v>54</v>
      </c>
      <c r="G11" s="313"/>
      <c r="H11" s="314"/>
      <c r="I11" s="321" t="s">
        <v>28</v>
      </c>
      <c r="J11" s="322" t="s">
        <v>29</v>
      </c>
      <c r="K11" s="322" t="s">
        <v>30</v>
      </c>
      <c r="L11" s="344" t="s">
        <v>55</v>
      </c>
      <c r="M11" s="345"/>
      <c r="N11" s="346"/>
      <c r="O11" s="353" t="s">
        <v>56</v>
      </c>
      <c r="P11" s="345"/>
      <c r="Q11" s="345"/>
      <c r="R11" s="345"/>
      <c r="S11" s="345"/>
      <c r="T11" s="346"/>
      <c r="U11" s="354" t="s">
        <v>31</v>
      </c>
      <c r="V11" s="322" t="s">
        <v>32</v>
      </c>
      <c r="W11" s="357" t="s">
        <v>57</v>
      </c>
      <c r="X11" s="18" t="s">
        <v>33</v>
      </c>
      <c r="Y11" s="18" t="s">
        <v>34</v>
      </c>
      <c r="Z11" s="18" t="s">
        <v>35</v>
      </c>
      <c r="AA11" s="357" t="s">
        <v>58</v>
      </c>
      <c r="AB11" s="328" t="s">
        <v>28</v>
      </c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</row>
    <row r="12" spans="1:54" ht="72" customHeight="1">
      <c r="A12" s="1">
        <v>2</v>
      </c>
      <c r="B12" s="17" t="s">
        <v>27</v>
      </c>
      <c r="C12" s="361"/>
      <c r="D12" s="361"/>
      <c r="E12" s="311"/>
      <c r="F12" s="315"/>
      <c r="G12" s="316"/>
      <c r="H12" s="317"/>
      <c r="I12" s="321"/>
      <c r="J12" s="323"/>
      <c r="K12" s="323"/>
      <c r="L12" s="347"/>
      <c r="M12" s="348"/>
      <c r="N12" s="349"/>
      <c r="O12" s="347"/>
      <c r="P12" s="348"/>
      <c r="Q12" s="348"/>
      <c r="R12" s="348"/>
      <c r="S12" s="348"/>
      <c r="T12" s="349"/>
      <c r="U12" s="355"/>
      <c r="V12" s="323"/>
      <c r="W12" s="358"/>
      <c r="X12" s="18"/>
      <c r="Y12" s="19"/>
      <c r="Z12" s="20"/>
      <c r="AA12" s="358"/>
      <c r="AB12" s="329"/>
    </row>
    <row r="13" spans="1:54" ht="72" customHeight="1">
      <c r="A13" s="1">
        <v>3</v>
      </c>
      <c r="B13" s="17" t="s">
        <v>27</v>
      </c>
      <c r="C13" s="361"/>
      <c r="D13" s="361"/>
      <c r="E13" s="311"/>
      <c r="F13" s="315"/>
      <c r="G13" s="316"/>
      <c r="H13" s="317"/>
      <c r="I13" s="321"/>
      <c r="J13" s="323"/>
      <c r="K13" s="323"/>
      <c r="L13" s="347"/>
      <c r="M13" s="348"/>
      <c r="N13" s="349"/>
      <c r="O13" s="347"/>
      <c r="P13" s="348"/>
      <c r="Q13" s="348"/>
      <c r="R13" s="348"/>
      <c r="S13" s="348"/>
      <c r="T13" s="349"/>
      <c r="U13" s="355"/>
      <c r="V13" s="323"/>
      <c r="W13" s="358"/>
      <c r="X13" s="18"/>
      <c r="Y13" s="19"/>
      <c r="Z13" s="20"/>
      <c r="AA13" s="358"/>
      <c r="AB13" s="329"/>
    </row>
    <row r="14" spans="1:54" ht="72" customHeight="1">
      <c r="A14" s="1">
        <v>4</v>
      </c>
      <c r="B14" s="17" t="s">
        <v>27</v>
      </c>
      <c r="C14" s="362"/>
      <c r="D14" s="362"/>
      <c r="E14" s="311"/>
      <c r="F14" s="318"/>
      <c r="G14" s="319"/>
      <c r="H14" s="320"/>
      <c r="I14" s="321"/>
      <c r="J14" s="324"/>
      <c r="K14" s="324"/>
      <c r="L14" s="350"/>
      <c r="M14" s="351"/>
      <c r="N14" s="352"/>
      <c r="O14" s="350"/>
      <c r="P14" s="351"/>
      <c r="Q14" s="351"/>
      <c r="R14" s="351"/>
      <c r="S14" s="351"/>
      <c r="T14" s="352"/>
      <c r="U14" s="356"/>
      <c r="V14" s="324"/>
      <c r="W14" s="359"/>
      <c r="X14" s="18"/>
      <c r="Y14" s="19"/>
      <c r="Z14" s="20"/>
      <c r="AA14" s="359"/>
      <c r="AB14" s="330"/>
    </row>
    <row r="15" spans="1:54" ht="60" customHeight="1">
      <c r="A15" s="1">
        <v>5</v>
      </c>
      <c r="B15" s="17" t="s">
        <v>27</v>
      </c>
      <c r="C15" s="21"/>
      <c r="D15" s="63"/>
      <c r="E15" s="22"/>
      <c r="F15" s="269"/>
      <c r="G15" s="270"/>
      <c r="H15" s="271"/>
      <c r="I15" s="23"/>
      <c r="J15" s="24"/>
      <c r="K15" s="24"/>
      <c r="L15" s="265"/>
      <c r="M15" s="266"/>
      <c r="N15" s="267"/>
      <c r="O15" s="265"/>
      <c r="P15" s="266"/>
      <c r="Q15" s="267"/>
      <c r="R15" s="248"/>
      <c r="S15" s="249"/>
      <c r="T15" s="250"/>
      <c r="U15" s="24"/>
      <c r="V15" s="25"/>
      <c r="W15" s="18"/>
      <c r="X15" s="18"/>
      <c r="Y15" s="19"/>
      <c r="Z15" s="20"/>
      <c r="AA15" s="26"/>
      <c r="AB15" s="27"/>
    </row>
    <row r="16" spans="1:54" ht="60" customHeight="1">
      <c r="A16" s="1">
        <v>6</v>
      </c>
      <c r="B16" s="17" t="s">
        <v>27</v>
      </c>
      <c r="C16" s="21"/>
      <c r="D16" s="63"/>
      <c r="E16" s="22"/>
      <c r="F16" s="269"/>
      <c r="G16" s="270"/>
      <c r="H16" s="271"/>
      <c r="I16" s="23"/>
      <c r="J16" s="24"/>
      <c r="K16" s="24"/>
      <c r="L16" s="265"/>
      <c r="M16" s="266"/>
      <c r="N16" s="267"/>
      <c r="O16" s="265"/>
      <c r="P16" s="266"/>
      <c r="Q16" s="267"/>
      <c r="R16" s="248"/>
      <c r="S16" s="249"/>
      <c r="T16" s="250"/>
      <c r="U16" s="24"/>
      <c r="V16" s="25"/>
      <c r="W16" s="18"/>
      <c r="X16" s="18"/>
      <c r="Y16" s="19"/>
      <c r="Z16" s="20"/>
      <c r="AA16" s="26"/>
      <c r="AB16" s="27"/>
    </row>
    <row r="17" spans="1:28" ht="60" customHeight="1">
      <c r="A17" s="1">
        <v>7</v>
      </c>
      <c r="B17" s="17" t="s">
        <v>27</v>
      </c>
      <c r="C17" s="28"/>
      <c r="D17" s="28"/>
      <c r="E17" s="29"/>
      <c r="F17" s="269"/>
      <c r="G17" s="270"/>
      <c r="H17" s="271"/>
      <c r="I17" s="30"/>
      <c r="J17" s="31"/>
      <c r="K17" s="31"/>
      <c r="L17" s="265"/>
      <c r="M17" s="266"/>
      <c r="N17" s="267"/>
      <c r="O17" s="265"/>
      <c r="P17" s="266"/>
      <c r="Q17" s="267"/>
      <c r="R17" s="248"/>
      <c r="S17" s="249"/>
      <c r="T17" s="250"/>
      <c r="U17" s="31"/>
      <c r="V17" s="32"/>
      <c r="W17" s="33"/>
      <c r="X17" s="33"/>
      <c r="Y17" s="34"/>
      <c r="Z17" s="35"/>
      <c r="AA17" s="36"/>
      <c r="AB17" s="37"/>
    </row>
    <row r="18" spans="1:28" ht="60" customHeight="1">
      <c r="A18" s="1">
        <v>8</v>
      </c>
      <c r="B18" s="17" t="s">
        <v>27</v>
      </c>
      <c r="C18" s="28"/>
      <c r="D18" s="28"/>
      <c r="E18" s="29"/>
      <c r="F18" s="269"/>
      <c r="G18" s="270"/>
      <c r="H18" s="271"/>
      <c r="I18" s="30"/>
      <c r="J18" s="32"/>
      <c r="K18" s="32"/>
      <c r="L18" s="265"/>
      <c r="M18" s="266"/>
      <c r="N18" s="267"/>
      <c r="O18" s="265"/>
      <c r="P18" s="266"/>
      <c r="Q18" s="267"/>
      <c r="R18" s="248"/>
      <c r="S18" s="249"/>
      <c r="T18" s="250"/>
      <c r="U18" s="31"/>
      <c r="V18" s="32"/>
      <c r="W18" s="33"/>
      <c r="X18" s="33"/>
      <c r="Y18" s="34"/>
      <c r="Z18" s="35"/>
      <c r="AA18" s="36"/>
      <c r="AB18" s="37"/>
    </row>
    <row r="19" spans="1:28" ht="60" customHeight="1">
      <c r="A19" s="1">
        <v>9</v>
      </c>
      <c r="B19" s="17" t="s">
        <v>27</v>
      </c>
      <c r="C19" s="28"/>
      <c r="D19" s="28"/>
      <c r="E19" s="29"/>
      <c r="F19" s="269"/>
      <c r="G19" s="270"/>
      <c r="H19" s="271"/>
      <c r="I19" s="30"/>
      <c r="J19" s="31"/>
      <c r="K19" s="31"/>
      <c r="L19" s="265"/>
      <c r="M19" s="266"/>
      <c r="N19" s="267"/>
      <c r="O19" s="265"/>
      <c r="P19" s="266"/>
      <c r="Q19" s="267"/>
      <c r="R19" s="248"/>
      <c r="S19" s="249"/>
      <c r="T19" s="250"/>
      <c r="U19" s="31"/>
      <c r="V19" s="32"/>
      <c r="W19" s="33"/>
      <c r="X19" s="33"/>
      <c r="Y19" s="34"/>
      <c r="Z19" s="35"/>
      <c r="AA19" s="36"/>
      <c r="AB19" s="37"/>
    </row>
    <row r="20" spans="1:28" ht="60" customHeight="1">
      <c r="A20" s="1">
        <v>10</v>
      </c>
      <c r="B20" s="17" t="s">
        <v>27</v>
      </c>
      <c r="C20" s="28"/>
      <c r="D20" s="28"/>
      <c r="E20" s="29"/>
      <c r="F20" s="269"/>
      <c r="G20" s="270"/>
      <c r="H20" s="271"/>
      <c r="I20" s="30"/>
      <c r="J20" s="31"/>
      <c r="K20" s="31"/>
      <c r="L20" s="265"/>
      <c r="M20" s="266"/>
      <c r="N20" s="267"/>
      <c r="O20" s="265"/>
      <c r="P20" s="266"/>
      <c r="Q20" s="267"/>
      <c r="R20" s="248"/>
      <c r="S20" s="249"/>
      <c r="T20" s="250"/>
      <c r="U20" s="31"/>
      <c r="V20" s="32"/>
      <c r="W20" s="33"/>
      <c r="X20" s="33"/>
      <c r="Y20" s="34"/>
      <c r="Z20" s="35"/>
      <c r="AA20" s="36"/>
      <c r="AB20" s="37"/>
    </row>
    <row r="21" spans="1:28" ht="60" customHeight="1">
      <c r="A21" s="1">
        <v>11</v>
      </c>
      <c r="B21" s="17" t="s">
        <v>27</v>
      </c>
      <c r="C21" s="28"/>
      <c r="D21" s="28"/>
      <c r="E21" s="29"/>
      <c r="F21" s="269"/>
      <c r="G21" s="270"/>
      <c r="H21" s="271"/>
      <c r="I21" s="30"/>
      <c r="J21" s="32"/>
      <c r="K21" s="32"/>
      <c r="L21" s="265"/>
      <c r="M21" s="266"/>
      <c r="N21" s="267"/>
      <c r="O21" s="265"/>
      <c r="P21" s="266"/>
      <c r="Q21" s="267"/>
      <c r="R21" s="248"/>
      <c r="S21" s="249"/>
      <c r="T21" s="250"/>
      <c r="U21" s="31"/>
      <c r="V21" s="32"/>
      <c r="W21" s="33"/>
      <c r="X21" s="33"/>
      <c r="Y21" s="34"/>
      <c r="Z21" s="35"/>
      <c r="AA21" s="36"/>
      <c r="AB21" s="37"/>
    </row>
    <row r="22" spans="1:28" ht="60" customHeight="1">
      <c r="A22" s="1">
        <v>12</v>
      </c>
      <c r="B22" s="17" t="s">
        <v>27</v>
      </c>
      <c r="C22" s="38"/>
      <c r="D22" s="38"/>
      <c r="E22" s="38"/>
      <c r="F22" s="269"/>
      <c r="G22" s="270"/>
      <c r="H22" s="271"/>
      <c r="I22" s="30"/>
      <c r="J22" s="31"/>
      <c r="K22" s="31"/>
      <c r="L22" s="265"/>
      <c r="M22" s="266"/>
      <c r="N22" s="267"/>
      <c r="O22" s="265"/>
      <c r="P22" s="266"/>
      <c r="Q22" s="267"/>
      <c r="R22" s="248"/>
      <c r="S22" s="249"/>
      <c r="T22" s="250"/>
      <c r="U22" s="31"/>
      <c r="V22" s="32"/>
      <c r="W22" s="33"/>
      <c r="X22" s="33"/>
      <c r="Y22" s="34"/>
      <c r="Z22" s="35"/>
      <c r="AA22" s="36"/>
      <c r="AB22" s="37"/>
    </row>
    <row r="23" spans="1:28" ht="60" customHeight="1">
      <c r="A23" s="1">
        <v>13</v>
      </c>
      <c r="B23" s="17" t="s">
        <v>27</v>
      </c>
      <c r="C23" s="28"/>
      <c r="D23" s="28"/>
      <c r="E23" s="29"/>
      <c r="F23" s="269"/>
      <c r="G23" s="270"/>
      <c r="H23" s="271"/>
      <c r="I23" s="30"/>
      <c r="J23" s="31"/>
      <c r="K23" s="31"/>
      <c r="L23" s="265"/>
      <c r="M23" s="266"/>
      <c r="N23" s="267"/>
      <c r="O23" s="265"/>
      <c r="P23" s="266"/>
      <c r="Q23" s="267"/>
      <c r="R23" s="248"/>
      <c r="S23" s="249"/>
      <c r="T23" s="250"/>
      <c r="U23" s="39"/>
      <c r="V23" s="31"/>
      <c r="W23" s="32"/>
      <c r="X23" s="33"/>
      <c r="Y23" s="33"/>
      <c r="Z23" s="34"/>
      <c r="AA23" s="35"/>
      <c r="AB23" s="36"/>
    </row>
    <row r="24" spans="1:28" ht="60" customHeight="1">
      <c r="A24" s="1">
        <v>14</v>
      </c>
      <c r="B24" s="17" t="s">
        <v>27</v>
      </c>
      <c r="C24" s="28"/>
      <c r="D24" s="28"/>
      <c r="E24" s="29"/>
      <c r="F24" s="269"/>
      <c r="G24" s="270"/>
      <c r="H24" s="271"/>
      <c r="I24" s="30"/>
      <c r="J24" s="31"/>
      <c r="K24" s="31"/>
      <c r="L24" s="265"/>
      <c r="M24" s="266"/>
      <c r="N24" s="267"/>
      <c r="O24" s="265"/>
      <c r="P24" s="266"/>
      <c r="Q24" s="267"/>
      <c r="R24" s="248"/>
      <c r="S24" s="249"/>
      <c r="T24" s="250"/>
      <c r="U24" s="39"/>
      <c r="V24" s="31"/>
      <c r="W24" s="32"/>
      <c r="X24" s="33"/>
      <c r="Y24" s="33"/>
      <c r="Z24" s="34"/>
      <c r="AA24" s="35"/>
      <c r="AB24" s="36"/>
    </row>
    <row r="25" spans="1:28" ht="60" customHeight="1">
      <c r="A25" s="1">
        <v>15</v>
      </c>
      <c r="B25" s="17" t="s">
        <v>27</v>
      </c>
      <c r="C25" s="28"/>
      <c r="D25" s="28"/>
      <c r="E25" s="29"/>
      <c r="F25" s="269"/>
      <c r="G25" s="270"/>
      <c r="H25" s="271"/>
      <c r="I25" s="30"/>
      <c r="J25" s="31"/>
      <c r="K25" s="31"/>
      <c r="L25" s="268"/>
      <c r="M25" s="268"/>
      <c r="N25" s="268"/>
      <c r="O25" s="268"/>
      <c r="P25" s="268"/>
      <c r="Q25" s="268"/>
      <c r="R25" s="261"/>
      <c r="S25" s="261"/>
      <c r="T25" s="261"/>
      <c r="U25" s="39"/>
      <c r="V25" s="31"/>
      <c r="W25" s="32"/>
      <c r="X25" s="33"/>
      <c r="Y25" s="33"/>
      <c r="Z25" s="34"/>
      <c r="AA25" s="35"/>
      <c r="AB25" s="36"/>
    </row>
    <row r="26" spans="1:28" ht="45" hidden="1" customHeight="1">
      <c r="A26" s="1">
        <v>16</v>
      </c>
      <c r="B26" s="17" t="s">
        <v>36</v>
      </c>
      <c r="C26" s="28"/>
      <c r="D26" s="28"/>
      <c r="E26" s="29"/>
      <c r="F26" s="269"/>
      <c r="G26" s="270"/>
      <c r="H26" s="271"/>
      <c r="I26" s="30"/>
      <c r="J26" s="32"/>
      <c r="K26" s="32"/>
      <c r="L26" s="64"/>
      <c r="M26" s="65"/>
      <c r="N26" s="66"/>
      <c r="O26" s="70"/>
      <c r="P26" s="70"/>
      <c r="Q26" s="71"/>
      <c r="R26" s="262"/>
      <c r="S26" s="263"/>
      <c r="T26" s="264"/>
      <c r="U26" s="39"/>
      <c r="V26" s="31"/>
      <c r="W26" s="32"/>
      <c r="X26" s="33"/>
      <c r="Y26" s="33"/>
      <c r="Z26" s="34"/>
      <c r="AA26" s="35"/>
      <c r="AB26" s="36"/>
    </row>
    <row r="27" spans="1:28" ht="45" hidden="1" customHeight="1">
      <c r="A27" s="1">
        <v>17</v>
      </c>
      <c r="B27" s="17" t="s">
        <v>36</v>
      </c>
      <c r="C27" s="28"/>
      <c r="D27" s="28"/>
      <c r="E27" s="29"/>
      <c r="F27" s="269"/>
      <c r="G27" s="270"/>
      <c r="H27" s="271"/>
      <c r="I27" s="30"/>
      <c r="J27" s="31"/>
      <c r="K27" s="31"/>
      <c r="L27" s="64"/>
      <c r="M27" s="65"/>
      <c r="N27" s="66"/>
      <c r="O27" s="32"/>
      <c r="P27" s="32"/>
      <c r="Q27" s="31"/>
      <c r="R27" s="248"/>
      <c r="S27" s="249"/>
      <c r="T27" s="250"/>
      <c r="U27" s="39"/>
      <c r="V27" s="31"/>
      <c r="W27" s="32"/>
      <c r="X27" s="33"/>
      <c r="Y27" s="33"/>
      <c r="Z27" s="34"/>
      <c r="AA27" s="35"/>
      <c r="AB27" s="36"/>
    </row>
    <row r="28" spans="1:28" ht="45" hidden="1" customHeight="1">
      <c r="A28" s="1">
        <v>18</v>
      </c>
      <c r="B28" s="17" t="s">
        <v>36</v>
      </c>
      <c r="C28" s="28"/>
      <c r="D28" s="28"/>
      <c r="E28" s="29"/>
      <c r="F28" s="269"/>
      <c r="G28" s="270"/>
      <c r="H28" s="271"/>
      <c r="I28" s="30"/>
      <c r="J28" s="31"/>
      <c r="K28" s="31"/>
      <c r="L28" s="64"/>
      <c r="M28" s="65"/>
      <c r="N28" s="66"/>
      <c r="O28" s="32"/>
      <c r="P28" s="32"/>
      <c r="Q28" s="31"/>
      <c r="R28" s="248"/>
      <c r="S28" s="249"/>
      <c r="T28" s="250"/>
      <c r="U28" s="39"/>
      <c r="V28" s="31"/>
      <c r="W28" s="32"/>
      <c r="X28" s="33"/>
      <c r="Y28" s="33"/>
      <c r="Z28" s="34"/>
      <c r="AA28" s="35"/>
      <c r="AB28" s="36"/>
    </row>
    <row r="29" spans="1:28" ht="45" hidden="1" customHeight="1">
      <c r="A29" s="1">
        <v>19</v>
      </c>
      <c r="B29" s="17" t="s">
        <v>36</v>
      </c>
      <c r="C29" s="28"/>
      <c r="D29" s="28"/>
      <c r="E29" s="29"/>
      <c r="F29" s="269"/>
      <c r="G29" s="270"/>
      <c r="H29" s="271"/>
      <c r="I29" s="30"/>
      <c r="J29" s="31"/>
      <c r="K29" s="31"/>
      <c r="L29" s="64"/>
      <c r="M29" s="65"/>
      <c r="N29" s="66"/>
      <c r="O29" s="32"/>
      <c r="P29" s="32"/>
      <c r="Q29" s="31"/>
      <c r="R29" s="248"/>
      <c r="S29" s="249"/>
      <c r="T29" s="250"/>
      <c r="U29" s="39"/>
      <c r="V29" s="31"/>
      <c r="W29" s="32"/>
      <c r="X29" s="33"/>
      <c r="Y29" s="33"/>
      <c r="Z29" s="34"/>
      <c r="AA29" s="35"/>
      <c r="AB29" s="36"/>
    </row>
    <row r="30" spans="1:28" ht="45" hidden="1" customHeight="1">
      <c r="A30" s="1">
        <v>20</v>
      </c>
      <c r="B30" s="17" t="s">
        <v>36</v>
      </c>
      <c r="C30" s="28"/>
      <c r="D30" s="28"/>
      <c r="E30" s="29"/>
      <c r="F30" s="269"/>
      <c r="G30" s="270"/>
      <c r="H30" s="271"/>
      <c r="I30" s="30"/>
      <c r="J30" s="31"/>
      <c r="K30" s="31"/>
      <c r="L30" s="64"/>
      <c r="M30" s="65"/>
      <c r="N30" s="66"/>
      <c r="O30" s="32"/>
      <c r="P30" s="32"/>
      <c r="Q30" s="31"/>
      <c r="R30" s="248"/>
      <c r="S30" s="249"/>
      <c r="T30" s="250"/>
      <c r="U30" s="39"/>
      <c r="V30" s="31"/>
      <c r="W30" s="32"/>
      <c r="X30" s="33"/>
      <c r="Y30" s="33"/>
      <c r="Z30" s="34"/>
      <c r="AA30" s="35"/>
      <c r="AB30" s="36"/>
    </row>
    <row r="31" spans="1:28" ht="45" hidden="1" customHeight="1">
      <c r="A31" s="1">
        <v>21</v>
      </c>
      <c r="B31" s="17" t="s">
        <v>36</v>
      </c>
      <c r="C31" s="28"/>
      <c r="D31" s="28"/>
      <c r="E31" s="29"/>
      <c r="F31" s="269"/>
      <c r="G31" s="270"/>
      <c r="H31" s="271"/>
      <c r="I31" s="30"/>
      <c r="J31" s="32"/>
      <c r="K31" s="32"/>
      <c r="L31" s="64"/>
      <c r="M31" s="65"/>
      <c r="N31" s="66"/>
      <c r="O31" s="32"/>
      <c r="P31" s="32"/>
      <c r="Q31" s="31"/>
      <c r="R31" s="248"/>
      <c r="S31" s="249"/>
      <c r="T31" s="250"/>
      <c r="U31" s="39"/>
      <c r="V31" s="31"/>
      <c r="W31" s="32"/>
      <c r="X31" s="33"/>
      <c r="Y31" s="33"/>
      <c r="Z31" s="34"/>
      <c r="AA31" s="35"/>
      <c r="AB31" s="36"/>
    </row>
    <row r="32" spans="1:28" ht="45" hidden="1" customHeight="1">
      <c r="A32" s="1">
        <v>22</v>
      </c>
      <c r="B32" s="17" t="s">
        <v>36</v>
      </c>
      <c r="C32" s="28"/>
      <c r="D32" s="28"/>
      <c r="E32" s="29"/>
      <c r="F32" s="269"/>
      <c r="G32" s="270"/>
      <c r="H32" s="271"/>
      <c r="I32" s="30"/>
      <c r="J32" s="31"/>
      <c r="K32" s="31"/>
      <c r="L32" s="64"/>
      <c r="M32" s="65"/>
      <c r="N32" s="66"/>
      <c r="O32" s="32"/>
      <c r="P32" s="32"/>
      <c r="Q32" s="31"/>
      <c r="R32" s="248"/>
      <c r="S32" s="249"/>
      <c r="T32" s="250"/>
      <c r="U32" s="39"/>
      <c r="V32" s="31"/>
      <c r="W32" s="32"/>
      <c r="X32" s="33"/>
      <c r="Y32" s="33"/>
      <c r="Z32" s="34"/>
      <c r="AA32" s="35"/>
      <c r="AB32" s="36"/>
    </row>
    <row r="33" spans="1:35" ht="45" hidden="1" customHeight="1">
      <c r="A33" s="1">
        <v>23</v>
      </c>
      <c r="B33" s="17" t="s">
        <v>36</v>
      </c>
      <c r="C33" s="28"/>
      <c r="D33" s="28"/>
      <c r="E33" s="29"/>
      <c r="F33" s="269"/>
      <c r="G33" s="270"/>
      <c r="H33" s="271"/>
      <c r="I33" s="30"/>
      <c r="J33" s="31"/>
      <c r="K33" s="31"/>
      <c r="L33" s="64"/>
      <c r="M33" s="65"/>
      <c r="N33" s="66"/>
      <c r="O33" s="32"/>
      <c r="P33" s="32"/>
      <c r="Q33" s="31"/>
      <c r="R33" s="248"/>
      <c r="S33" s="249"/>
      <c r="T33" s="250"/>
      <c r="U33" s="39"/>
      <c r="V33" s="31"/>
      <c r="W33" s="32"/>
      <c r="X33" s="33"/>
      <c r="Y33" s="33"/>
      <c r="Z33" s="34"/>
      <c r="AA33" s="35"/>
      <c r="AB33" s="36"/>
    </row>
    <row r="34" spans="1:35" ht="45" hidden="1" customHeight="1">
      <c r="A34" s="1">
        <v>24</v>
      </c>
      <c r="B34" s="17" t="s">
        <v>36</v>
      </c>
      <c r="C34" s="28"/>
      <c r="D34" s="28"/>
      <c r="E34" s="29"/>
      <c r="F34" s="269"/>
      <c r="G34" s="270"/>
      <c r="H34" s="271"/>
      <c r="I34" s="30"/>
      <c r="J34" s="31"/>
      <c r="K34" s="31"/>
      <c r="L34" s="64"/>
      <c r="M34" s="65"/>
      <c r="N34" s="66"/>
      <c r="O34" s="32"/>
      <c r="P34" s="32"/>
      <c r="Q34" s="31"/>
      <c r="R34" s="248"/>
      <c r="S34" s="249"/>
      <c r="T34" s="250"/>
      <c r="U34" s="39"/>
      <c r="V34" s="31"/>
      <c r="W34" s="32"/>
      <c r="X34" s="33"/>
      <c r="Y34" s="33"/>
      <c r="Z34" s="34"/>
      <c r="AA34" s="35"/>
      <c r="AB34" s="36"/>
    </row>
    <row r="35" spans="1:35" ht="45" hidden="1" customHeight="1">
      <c r="A35" s="1">
        <v>25</v>
      </c>
      <c r="B35" s="17" t="s">
        <v>36</v>
      </c>
      <c r="C35" s="28"/>
      <c r="D35" s="28"/>
      <c r="E35" s="29"/>
      <c r="F35" s="269"/>
      <c r="G35" s="270"/>
      <c r="H35" s="271"/>
      <c r="I35" s="30"/>
      <c r="J35" s="31"/>
      <c r="K35" s="31"/>
      <c r="L35" s="67"/>
      <c r="M35" s="68"/>
      <c r="N35" s="69"/>
      <c r="O35" s="32"/>
      <c r="P35" s="32"/>
      <c r="Q35" s="31"/>
      <c r="R35" s="248"/>
      <c r="S35" s="249"/>
      <c r="T35" s="250"/>
      <c r="U35" s="39"/>
      <c r="V35" s="31"/>
      <c r="W35" s="32"/>
      <c r="X35" s="33"/>
      <c r="Y35" s="33"/>
      <c r="Z35" s="34"/>
      <c r="AA35" s="35"/>
      <c r="AB35" s="36"/>
    </row>
    <row r="36" spans="1:35" ht="33" customHeight="1">
      <c r="A36" s="40"/>
      <c r="B36" s="40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35" ht="46.5" customHeight="1">
      <c r="A37" s="40"/>
      <c r="B37" s="40"/>
      <c r="C37" s="331" t="s">
        <v>37</v>
      </c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2"/>
      <c r="AA37" s="42"/>
      <c r="AB37" s="42"/>
      <c r="AC37" s="43"/>
    </row>
    <row r="38" spans="1:35" ht="65.25" customHeight="1">
      <c r="A38" s="40"/>
      <c r="B38" s="40"/>
      <c r="C38" s="332" t="s">
        <v>38</v>
      </c>
      <c r="D38" s="333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4"/>
      <c r="U38" s="338" t="s">
        <v>39</v>
      </c>
      <c r="V38" s="339"/>
      <c r="W38" s="340" t="s">
        <v>40</v>
      </c>
      <c r="X38" s="341"/>
      <c r="Y38" s="341"/>
      <c r="Z38" s="341"/>
      <c r="AA38" s="341"/>
      <c r="AB38" s="342"/>
      <c r="AC38" s="44"/>
      <c r="AD38" s="45"/>
      <c r="AE38" s="45"/>
      <c r="AF38" s="45"/>
      <c r="AG38" s="45"/>
      <c r="AH38" s="45"/>
      <c r="AI38" s="45"/>
    </row>
    <row r="39" spans="1:35" ht="65.25" customHeight="1">
      <c r="A39" s="40"/>
      <c r="B39" s="40"/>
      <c r="C39" s="335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7"/>
      <c r="U39" s="343" t="s">
        <v>41</v>
      </c>
      <c r="V39" s="343"/>
      <c r="W39" s="340" t="s">
        <v>42</v>
      </c>
      <c r="X39" s="341"/>
      <c r="Y39" s="341"/>
      <c r="Z39" s="341"/>
      <c r="AA39" s="341"/>
      <c r="AB39" s="342"/>
      <c r="AC39" s="43"/>
      <c r="AD39" s="45"/>
      <c r="AE39" s="45"/>
      <c r="AF39" s="45"/>
      <c r="AG39" s="45"/>
      <c r="AH39" s="45"/>
      <c r="AI39" s="45"/>
    </row>
    <row r="40" spans="1:35" ht="15" customHeight="1">
      <c r="A40" s="40"/>
      <c r="B40" s="40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3"/>
    </row>
    <row r="41" spans="1:35" ht="15" customHeight="1"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8"/>
      <c r="X41" s="49"/>
      <c r="Y41" s="49"/>
      <c r="Z41" s="49"/>
      <c r="AA41" s="49"/>
      <c r="AB41" s="49"/>
      <c r="AC41" s="43"/>
    </row>
    <row r="42" spans="1:35" s="1" customFormat="1" ht="10.5" customHeight="1">
      <c r="C42" s="50"/>
      <c r="D42" s="50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2"/>
      <c r="U42" s="52"/>
      <c r="V42" s="52"/>
      <c r="W42" s="53"/>
      <c r="X42" s="49"/>
      <c r="Y42" s="49"/>
      <c r="Z42" s="49"/>
      <c r="AA42" s="49"/>
      <c r="AB42" s="49"/>
      <c r="AC42" s="54"/>
      <c r="AD42" s="5"/>
      <c r="AE42" s="5"/>
      <c r="AF42" s="5"/>
      <c r="AG42" s="5"/>
      <c r="AH42" s="5"/>
      <c r="AI42" s="5"/>
    </row>
    <row r="43" spans="1:35" ht="30" customHeight="1">
      <c r="C43" s="325" t="s">
        <v>43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55"/>
      <c r="X43" s="56"/>
      <c r="Y43" s="326" t="s">
        <v>44</v>
      </c>
      <c r="Z43" s="327"/>
      <c r="AA43" s="327"/>
      <c r="AB43" s="327"/>
      <c r="AC43" s="43"/>
    </row>
    <row r="44" spans="1:35" ht="30" customHeight="1"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5"/>
      <c r="X44" s="56"/>
      <c r="Y44" s="327"/>
      <c r="Z44" s="327"/>
      <c r="AA44" s="327"/>
      <c r="AB44" s="327"/>
      <c r="AC44" s="43"/>
    </row>
    <row r="45" spans="1:35" ht="15" customHeight="1">
      <c r="W45" s="59"/>
      <c r="X45" s="59"/>
      <c r="Y45" s="60"/>
    </row>
    <row r="46" spans="1:35" ht="30" customHeight="1"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35" ht="24.95" customHeight="1"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59"/>
      <c r="Y47" s="60"/>
    </row>
    <row r="48" spans="1:35" ht="24.95" customHeight="1"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59"/>
      <c r="Y48" s="60"/>
    </row>
    <row r="49" spans="3:25" ht="27" customHeight="1"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59"/>
      <c r="Y49" s="60"/>
    </row>
    <row r="50" spans="3:25" ht="24.95" customHeight="1"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X50" s="59"/>
      <c r="Y50" s="60"/>
    </row>
    <row r="51" spans="3:25" ht="27.75" customHeight="1"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X51" s="59"/>
      <c r="Y51" s="60"/>
    </row>
    <row r="52" spans="3:25" ht="24.95" customHeight="1"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X52" s="59"/>
      <c r="Y52" s="60"/>
    </row>
    <row r="53" spans="3:25" ht="24.95" customHeight="1"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X53" s="59"/>
      <c r="Y53" s="60"/>
    </row>
    <row r="54" spans="3:25" ht="27.75" customHeight="1"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X54" s="59"/>
      <c r="Y54" s="60"/>
    </row>
    <row r="55" spans="3:25" ht="24.95" customHeight="1"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X55" s="59"/>
      <c r="Y55" s="60"/>
    </row>
    <row r="56" spans="3:25" ht="24.95" customHeight="1"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X56" s="59"/>
      <c r="Y56" s="60"/>
    </row>
    <row r="57" spans="3:25" ht="24.95" customHeight="1"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X57" s="59"/>
      <c r="Y57" s="60"/>
    </row>
    <row r="58" spans="3:25" ht="24.95" customHeight="1"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X58" s="59"/>
      <c r="Y58" s="60"/>
    </row>
    <row r="59" spans="3:25" ht="24.95" customHeight="1"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X59" s="59"/>
      <c r="Y59" s="60"/>
    </row>
    <row r="60" spans="3:25" ht="24.95" customHeight="1"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X60" s="59"/>
      <c r="Y60" s="60"/>
    </row>
    <row r="61" spans="3:25" ht="24.95" customHeight="1"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X61" s="59"/>
      <c r="Y61" s="60"/>
    </row>
    <row r="62" spans="3:25" ht="24.95" customHeight="1"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X62" s="59"/>
      <c r="Y62" s="60"/>
    </row>
    <row r="63" spans="3:25" ht="24.95" customHeight="1"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X63" s="59"/>
      <c r="Y63" s="60"/>
    </row>
    <row r="64" spans="3:25" ht="24.95" customHeight="1"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X64" s="59"/>
      <c r="Y64" s="60"/>
    </row>
    <row r="65" spans="3:25" ht="24.95" customHeight="1"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X65" s="59"/>
      <c r="Y65" s="60"/>
    </row>
    <row r="66" spans="3:25" ht="24.95" customHeight="1"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X66" s="59"/>
      <c r="Y66" s="60"/>
    </row>
    <row r="67" spans="3:25" ht="24.95" customHeight="1"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X67" s="59"/>
      <c r="Y67" s="60"/>
    </row>
    <row r="68" spans="3:25" ht="24.95" customHeight="1"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X68" s="59"/>
      <c r="Y68" s="60"/>
    </row>
    <row r="69" spans="3:25" ht="24.95" customHeight="1"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X69" s="59"/>
      <c r="Y69" s="60"/>
    </row>
    <row r="70" spans="3:25" ht="24.95" customHeight="1"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X70" s="59"/>
      <c r="Y70" s="60"/>
    </row>
    <row r="71" spans="3:25" ht="24.95" customHeight="1"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X71" s="59"/>
      <c r="Y71" s="60"/>
    </row>
    <row r="72" spans="3:25" ht="24.95" customHeight="1"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X72" s="59"/>
      <c r="Y72" s="60"/>
    </row>
    <row r="73" spans="3:25" ht="24.95" customHeight="1"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X73" s="59"/>
      <c r="Y73" s="60"/>
    </row>
    <row r="74" spans="3:25" ht="24.95" customHeight="1"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X74" s="59"/>
      <c r="Y74" s="60"/>
    </row>
    <row r="75" spans="3:25" ht="24.95" customHeight="1"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X75" s="59"/>
      <c r="Y75" s="60"/>
    </row>
    <row r="76" spans="3:25" ht="24.95" customHeight="1"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X76" s="59"/>
      <c r="Y76" s="60"/>
    </row>
    <row r="77" spans="3:25" ht="24.95" customHeight="1"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X77" s="59"/>
      <c r="Y77" s="60"/>
    </row>
    <row r="78" spans="3:25" ht="24.95" customHeight="1"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X78" s="59"/>
      <c r="Y78" s="60"/>
    </row>
    <row r="79" spans="3:25" ht="24.95" customHeight="1"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X79" s="59"/>
      <c r="Y79" s="60"/>
    </row>
    <row r="80" spans="3:25" ht="24.95" customHeight="1"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X80" s="59"/>
      <c r="Y80" s="60"/>
    </row>
    <row r="81" ht="51.75" customHeight="1"/>
    <row r="82" ht="60" customHeight="1"/>
    <row r="83" ht="38.25" customHeight="1"/>
    <row r="84" ht="37.5" customHeight="1"/>
    <row r="85" ht="24.95" customHeight="1"/>
    <row r="86" ht="24.95" customHeight="1"/>
    <row r="87" ht="24.95" customHeight="1"/>
    <row r="88" ht="24.95" customHeight="1"/>
    <row r="89" ht="24.95" customHeight="1"/>
    <row r="90" ht="24.95" customHeight="1"/>
    <row r="91" ht="24.95" customHeight="1"/>
    <row r="92" ht="24.95" customHeight="1"/>
    <row r="93" ht="24.95" customHeight="1"/>
    <row r="94" ht="24.95" customHeight="1"/>
    <row r="95" ht="24.95" customHeight="1"/>
    <row r="96" ht="24.95" customHeight="1"/>
    <row r="97" ht="24.95" customHeight="1"/>
    <row r="98" ht="24.95" customHeight="1"/>
    <row r="99" ht="24.95" customHeight="1"/>
    <row r="100" ht="24.95" customHeight="1"/>
    <row r="101" ht="24.95" customHeight="1"/>
    <row r="102" ht="24.95" customHeight="1"/>
    <row r="103" ht="24.95" customHeight="1"/>
    <row r="104" ht="24.95" customHeight="1"/>
    <row r="105" ht="24.95" customHeight="1"/>
    <row r="106" ht="24.95" customHeight="1"/>
    <row r="107" ht="24.95" customHeight="1"/>
    <row r="108" ht="24.95" customHeight="1"/>
    <row r="109" ht="24.95" customHeight="1"/>
    <row r="110" ht="24.95" customHeight="1"/>
    <row r="111" ht="24.95" customHeight="1"/>
    <row r="112" ht="24.95" customHeight="1"/>
    <row r="113" ht="24.95" customHeight="1"/>
    <row r="114" ht="24.95" customHeight="1"/>
    <row r="115" ht="24.95" customHeight="1"/>
    <row r="116" ht="24.95" customHeight="1"/>
    <row r="117" ht="24.95" customHeight="1"/>
    <row r="118" ht="24.95" customHeight="1"/>
    <row r="119" ht="24.95" customHeight="1"/>
    <row r="120" ht="24.95" customHeight="1"/>
    <row r="121" ht="24.95" customHeight="1"/>
    <row r="122" ht="24.95" customHeight="1"/>
    <row r="123" ht="24.95" customHeight="1"/>
    <row r="124" ht="24.95" customHeight="1"/>
    <row r="125" ht="24.95" customHeight="1"/>
    <row r="126" ht="24.95" customHeight="1"/>
    <row r="127" ht="24.95" customHeight="1"/>
    <row r="128" ht="24.95" customHeight="1"/>
    <row r="129" ht="24.95" customHeight="1"/>
    <row r="130" ht="24.95" customHeight="1"/>
    <row r="131" ht="24.95" customHeight="1"/>
    <row r="132" ht="24.95" customHeight="1"/>
    <row r="133" ht="24.95" customHeight="1"/>
    <row r="134" ht="24.95" customHeight="1"/>
    <row r="135" ht="24.95" customHeight="1"/>
    <row r="136" ht="24.95" customHeight="1"/>
    <row r="137" ht="24.95" customHeight="1"/>
    <row r="138" ht="24.95" customHeight="1"/>
    <row r="139" ht="24.95" customHeight="1"/>
    <row r="140" ht="24.95" customHeight="1"/>
    <row r="141" ht="24.95" customHeight="1"/>
    <row r="142" ht="24.95" customHeight="1"/>
    <row r="143" ht="24.95" customHeight="1"/>
    <row r="144" ht="24.95" customHeight="1"/>
    <row r="145" ht="24.95" customHeight="1"/>
    <row r="146" ht="24.95" customHeight="1"/>
    <row r="147" ht="24.95" customHeight="1"/>
    <row r="148" ht="24.95" customHeight="1"/>
    <row r="149" ht="24.95" customHeight="1"/>
    <row r="150" ht="24.95" customHeight="1"/>
    <row r="151" ht="24.95" customHeight="1"/>
    <row r="152" ht="24.95" customHeight="1"/>
    <row r="153" ht="24.95" customHeight="1"/>
    <row r="154" ht="24.95" customHeight="1"/>
    <row r="155" ht="24.95" customHeight="1"/>
    <row r="156" ht="24.95" customHeight="1"/>
    <row r="157" ht="24.95" customHeight="1"/>
    <row r="158" ht="24.95" customHeight="1"/>
    <row r="159" ht="24.95" customHeight="1"/>
    <row r="160" ht="24.95" customHeight="1"/>
    <row r="161" ht="24.95" customHeight="1"/>
    <row r="162" ht="24.95" customHeight="1"/>
    <row r="163" ht="24.95" customHeight="1"/>
    <row r="164" ht="24.95" customHeight="1"/>
    <row r="165" ht="24.95" customHeight="1"/>
    <row r="166" ht="24.95" customHeight="1"/>
    <row r="167" ht="24.95" customHeight="1"/>
    <row r="168" ht="24.95" customHeight="1"/>
    <row r="169" ht="24.95" customHeight="1"/>
    <row r="170" ht="24.95" customHeight="1"/>
    <row r="171" ht="24.95" customHeight="1"/>
    <row r="172" ht="24.95" customHeight="1"/>
    <row r="173" ht="24.95" customHeight="1"/>
    <row r="174" ht="24.95" customHeight="1"/>
    <row r="175" ht="24.95" customHeight="1"/>
    <row r="176" ht="24.95" customHeight="1"/>
    <row r="177" ht="24.95" customHeight="1"/>
    <row r="178" ht="24.95" customHeight="1"/>
    <row r="179" ht="24.95" customHeight="1"/>
    <row r="180" ht="24.95" customHeight="1"/>
    <row r="181" ht="24.95" customHeight="1"/>
    <row r="182" ht="24.95" customHeight="1"/>
    <row r="183" ht="24.95" customHeight="1"/>
    <row r="184" ht="24.95" customHeight="1"/>
    <row r="185" ht="24.95" customHeight="1"/>
    <row r="186" ht="24.95" customHeight="1"/>
    <row r="187" ht="24.95" customHeight="1"/>
    <row r="188" ht="24.95" customHeight="1"/>
    <row r="189" ht="24.95" customHeight="1"/>
    <row r="190" ht="24.95" customHeight="1"/>
    <row r="191" ht="24.95" customHeight="1"/>
    <row r="192" ht="24.95" customHeight="1"/>
    <row r="193" ht="24.95" customHeight="1"/>
    <row r="194" ht="24.95" customHeight="1"/>
    <row r="195" ht="24.95" customHeight="1"/>
    <row r="196" ht="24.95" customHeight="1"/>
    <row r="197" ht="24.95" customHeight="1"/>
    <row r="198" ht="24.95" customHeight="1"/>
    <row r="199" ht="24.95" customHeight="1"/>
  </sheetData>
  <sheetProtection password="DD27" sheet="1" selectLockedCells="1"/>
  <mergeCells count="126">
    <mergeCell ref="E11:E14"/>
    <mergeCell ref="F11:H14"/>
    <mergeCell ref="I11:I14"/>
    <mergeCell ref="J11:J14"/>
    <mergeCell ref="K11:K14"/>
    <mergeCell ref="C43:V43"/>
    <mergeCell ref="Y43:AB44"/>
    <mergeCell ref="AB11:AB14"/>
    <mergeCell ref="C37:N37"/>
    <mergeCell ref="C38:T39"/>
    <mergeCell ref="U38:V38"/>
    <mergeCell ref="W38:AB38"/>
    <mergeCell ref="U39:V39"/>
    <mergeCell ref="W39:AB39"/>
    <mergeCell ref="L11:N14"/>
    <mergeCell ref="O11:T14"/>
    <mergeCell ref="U11:U14"/>
    <mergeCell ref="V11:V14"/>
    <mergeCell ref="W11:W14"/>
    <mergeCell ref="AA11:AA14"/>
    <mergeCell ref="C11:C14"/>
    <mergeCell ref="D11:D14"/>
    <mergeCell ref="O15:Q15"/>
    <mergeCell ref="F30:H30"/>
    <mergeCell ref="L9:N10"/>
    <mergeCell ref="D8:D10"/>
    <mergeCell ref="E3:S3"/>
    <mergeCell ref="T3:V3"/>
    <mergeCell ref="W3:AB3"/>
    <mergeCell ref="C5:AB6"/>
    <mergeCell ref="B3:D3"/>
    <mergeCell ref="AI7:AI8"/>
    <mergeCell ref="X7:X10"/>
    <mergeCell ref="Y7:Y10"/>
    <mergeCell ref="Z7:Z10"/>
    <mergeCell ref="AA7:AA10"/>
    <mergeCell ref="AB7:AB10"/>
    <mergeCell ref="AC7:AC8"/>
    <mergeCell ref="AD7:AD8"/>
    <mergeCell ref="AE7:AE8"/>
    <mergeCell ref="AF7:AF8"/>
    <mergeCell ref="AG7:AG8"/>
    <mergeCell ref="AH7:AH8"/>
    <mergeCell ref="F33:H33"/>
    <mergeCell ref="F34:H34"/>
    <mergeCell ref="F25:H25"/>
    <mergeCell ref="F26:H26"/>
    <mergeCell ref="F27:H27"/>
    <mergeCell ref="F28:H28"/>
    <mergeCell ref="F29:H29"/>
    <mergeCell ref="C1:H1"/>
    <mergeCell ref="Z1:AB1"/>
    <mergeCell ref="E2:S2"/>
    <mergeCell ref="T2:V2"/>
    <mergeCell ref="W2:AB2"/>
    <mergeCell ref="B2:D2"/>
    <mergeCell ref="C7:N7"/>
    <mergeCell ref="O7:Q9"/>
    <mergeCell ref="R7:T9"/>
    <mergeCell ref="U7:V9"/>
    <mergeCell ref="W7:W10"/>
    <mergeCell ref="C8:C10"/>
    <mergeCell ref="E8:E10"/>
    <mergeCell ref="I8:I10"/>
    <mergeCell ref="J8:N8"/>
    <mergeCell ref="J9:J10"/>
    <mergeCell ref="K9:K10"/>
    <mergeCell ref="F35:H35"/>
    <mergeCell ref="L15:N15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F20:H20"/>
    <mergeCell ref="F21:H21"/>
    <mergeCell ref="F22:H22"/>
    <mergeCell ref="F23:H23"/>
    <mergeCell ref="F24:H24"/>
    <mergeCell ref="F15:H15"/>
    <mergeCell ref="F16:H16"/>
    <mergeCell ref="F17:H17"/>
    <mergeCell ref="F18:H18"/>
    <mergeCell ref="F19:H19"/>
    <mergeCell ref="F31:H31"/>
    <mergeCell ref="F32:H32"/>
    <mergeCell ref="R19:T19"/>
    <mergeCell ref="O21:Q21"/>
    <mergeCell ref="O22:Q22"/>
    <mergeCell ref="O23:Q23"/>
    <mergeCell ref="O24:Q24"/>
    <mergeCell ref="O25:Q25"/>
    <mergeCell ref="O16:Q16"/>
    <mergeCell ref="O17:Q17"/>
    <mergeCell ref="O18:Q18"/>
    <mergeCell ref="O19:Q19"/>
    <mergeCell ref="O20:Q20"/>
    <mergeCell ref="R35:T35"/>
    <mergeCell ref="O10:Q10"/>
    <mergeCell ref="R10:T10"/>
    <mergeCell ref="F8:H9"/>
    <mergeCell ref="F10:H10"/>
    <mergeCell ref="R30:T30"/>
    <mergeCell ref="R31:T31"/>
    <mergeCell ref="R32:T32"/>
    <mergeCell ref="R33:T33"/>
    <mergeCell ref="R34:T34"/>
    <mergeCell ref="R25:T25"/>
    <mergeCell ref="R26:T26"/>
    <mergeCell ref="R27:T27"/>
    <mergeCell ref="R28:T28"/>
    <mergeCell ref="R29:T29"/>
    <mergeCell ref="R20:T20"/>
    <mergeCell ref="R21:T21"/>
    <mergeCell ref="R22:T22"/>
    <mergeCell ref="R23:T23"/>
    <mergeCell ref="R24:T24"/>
    <mergeCell ref="R15:T15"/>
    <mergeCell ref="R16:T16"/>
    <mergeCell ref="R17:T17"/>
    <mergeCell ref="R18:T18"/>
  </mergeCells>
  <phoneticPr fontId="3"/>
  <conditionalFormatting sqref="B11:B25">
    <cfRule type="containsText" dxfId="4" priority="1" stopIfTrue="1" operator="containsText" text="未確認">
      <formula>NOT(ISERROR(SEARCH("未確認",B11)))</formula>
    </cfRule>
  </conditionalFormatting>
  <dataValidations count="10">
    <dataValidation type="list" allowBlank="1" showInputMessage="1" showErrorMessage="1" error="上書き不可（プルダウンメニューより選択）" prompt="プルダウン_x000a_メニューから_x000a_選択" sqref="I26:I35">
      <formula1>#REF!</formula1>
    </dataValidation>
    <dataValidation type="list" allowBlank="1" showInputMessage="1" showErrorMessage="1" error="上書き不可（プルダウンメニューから選択してください）" prompt="プルダウンメニューから選択" sqref="O26:P35">
      <formula1>#REF!</formula1>
    </dataValidation>
    <dataValidation type="list" allowBlank="1" showInputMessage="1" showErrorMessage="1" error="上書き不可（プルダウンメニューから選択してください）" prompt="プルダウンメニューより選択してください" sqref="V26:V35">
      <formula1>#REF!</formula1>
    </dataValidation>
    <dataValidation type="list" allowBlank="1" showInputMessage="1" showErrorMessage="1" error="上書き不可（プルダウンメニューからご選択ください。）" promptTitle="＊データ入力後に確認！" prompt="招へい対象者のパスポート（またはパスポート申請書）のコピーを入手した上で情報を入力/確認した場合はプルダウンメニューから「確認済」を選択ください" sqref="B11:B25">
      <formula1>"未確認,確認済"</formula1>
    </dataValidation>
    <dataValidation type="list" allowBlank="1" showInputMessage="1" showErrorMessage="1" prompt="プルダウン_x000a_メニューから_x000a_選択" sqref="W43:W44">
      <formula1>"はい,いいえ"</formula1>
    </dataValidation>
    <dataValidation type="list" allowBlank="1" showInputMessage="1" showErrorMessage="1" sqref="W41">
      <formula1>"はい,いいえ"</formula1>
    </dataValidation>
    <dataValidation type="list" allowBlank="1" showInputMessage="1" showErrorMessage="1" error="上書き不可（プルダウンメニューから選択してください）" prompt="プルダウン_x000a_メニューから_x000a_選択" sqref="E26:E35">
      <formula1>"M,F"</formula1>
    </dataValidation>
    <dataValidation type="list" allowBlank="1" showInputMessage="1" showErrorMessage="1" error="上書き不可（プルダウンメニューからご選択ください。）" promptTitle="＊ご確認後「はい」へ変更してください" prompt="受入れ機関は招へい対象者のパスポート（パスポート申請中の場合はパスポート申請書）のコピーを入手した上で情報を入力、確認している" sqref="B26:B35">
      <formula1>"はい,いいえ"</formula1>
    </dataValidation>
    <dataValidation type="list" allowBlank="1" showInputMessage="1" showErrorMessage="1" error="上書き不可（プルダウンメニューから選択してください）" prompt="プルダウンメニューから選択" sqref="Q26:Q35">
      <formula1>"2016,2017"</formula1>
    </dataValidation>
    <dataValidation type="list" allowBlank="1" showInputMessage="1" showErrorMessage="1" error="上書き不可（プルダウンメニューから選択してください）" prompt="プルダウンメニューより選択してください。" sqref="W26:W35">
      <formula1>INDIRECT(V26)</formula1>
    </dataValidation>
  </dataValidations>
  <printOptions horizontalCentered="1"/>
  <pageMargins left="0.19685039370078741" right="0.39370078740157483" top="0.39370078740157483" bottom="0.39370078740157483" header="0.31496062992125984" footer="0.31496062992125984"/>
  <pageSetup paperSize="8" scale="4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J200"/>
  <sheetViews>
    <sheetView tabSelected="1" topLeftCell="K1" zoomScale="75" zoomScaleNormal="75" zoomScalePageLayoutView="50" workbookViewId="0">
      <selection activeCell="M12" sqref="M12"/>
    </sheetView>
  </sheetViews>
  <sheetFormatPr defaultColWidth="8.875" defaultRowHeight="14.25"/>
  <cols>
    <col min="1" max="1" width="4.75" style="90" customWidth="1"/>
    <col min="2" max="2" width="11.125" style="208" customWidth="1"/>
    <col min="3" max="3" width="43.375" style="208" customWidth="1"/>
    <col min="4" max="4" width="36.25" style="208" customWidth="1"/>
    <col min="5" max="5" width="9.875" style="208" customWidth="1"/>
    <col min="6" max="6" width="22.625" style="90" customWidth="1"/>
    <col min="7" max="7" width="22.125" style="208" customWidth="1"/>
    <col min="8" max="8" width="18.625" style="208" customWidth="1"/>
    <col min="9" max="9" width="16.875" style="208" customWidth="1"/>
    <col min="10" max="12" width="22.625" style="90" customWidth="1"/>
    <col min="13" max="13" width="31.5" style="208" customWidth="1"/>
    <col min="14" max="14" width="21" style="208" customWidth="1"/>
    <col min="15" max="15" width="58" style="208" customWidth="1"/>
    <col min="16" max="16" width="14.875" style="208" customWidth="1"/>
    <col min="17" max="17" width="25.75" style="243" customWidth="1"/>
    <col min="18" max="18" width="23.125" style="243" customWidth="1"/>
    <col min="19" max="19" width="42.5" style="243" customWidth="1"/>
    <col min="20" max="20" width="18.25" style="208" customWidth="1"/>
    <col min="21" max="21" width="10.125" style="90" customWidth="1"/>
    <col min="22" max="23" width="10.125" style="136" customWidth="1"/>
    <col min="24" max="24" width="10.125" style="90" customWidth="1"/>
    <col min="25" max="25" width="10.125" style="45" customWidth="1"/>
    <col min="26" max="26" width="10.125" style="92" customWidth="1"/>
    <col min="27" max="27" width="14.125" style="92" hidden="1" customWidth="1"/>
    <col min="28" max="28" width="36.875" style="92" hidden="1" customWidth="1"/>
    <col min="29" max="29" width="4.125" style="92" hidden="1" customWidth="1"/>
    <col min="30" max="30" width="10.875" style="92" hidden="1" customWidth="1"/>
    <col min="31" max="31" width="36.875" style="92" hidden="1" customWidth="1"/>
    <col min="32" max="32" width="13.5" style="92" hidden="1" customWidth="1"/>
    <col min="33" max="33" width="17.625" style="92" hidden="1" customWidth="1"/>
    <col min="34" max="34" width="54.875" style="92" hidden="1" customWidth="1"/>
    <col min="35" max="35" width="27" style="93" hidden="1" customWidth="1"/>
    <col min="36" max="36" width="41.875" style="93" hidden="1" customWidth="1"/>
    <col min="37" max="37" width="15.875" style="94" hidden="1" customWidth="1"/>
    <col min="38" max="38" width="15.875" style="95" hidden="1" customWidth="1"/>
    <col min="39" max="39" width="25.125" style="95" hidden="1" customWidth="1"/>
    <col min="40" max="40" width="28.375" style="95" hidden="1" customWidth="1"/>
    <col min="41" max="41" width="10" style="95" hidden="1" customWidth="1"/>
    <col min="42" max="42" width="6.375" style="95" hidden="1" customWidth="1"/>
    <col min="43" max="45" width="10" style="95" hidden="1" customWidth="1"/>
    <col min="46" max="46" width="10" style="86" hidden="1" customWidth="1"/>
    <col min="47" max="51" width="10" style="95" hidden="1" customWidth="1"/>
    <col min="52" max="52" width="47.125" style="95" hidden="1" customWidth="1"/>
    <col min="53" max="53" width="12.125" style="96" hidden="1" customWidth="1"/>
    <col min="54" max="54" width="12.125" style="90" hidden="1" customWidth="1"/>
    <col min="55" max="65" width="12.125" style="96" hidden="1" customWidth="1"/>
    <col min="66" max="66" width="12.125" style="138" hidden="1" customWidth="1"/>
    <col min="67" max="113" width="12.125" style="95" hidden="1" customWidth="1"/>
    <col min="114" max="119" width="12.125" style="95" customWidth="1"/>
    <col min="120" max="120" width="36.875" style="95" customWidth="1"/>
    <col min="121" max="121" width="12.625" style="95" customWidth="1"/>
    <col min="122" max="123" width="10.625" style="95" customWidth="1"/>
    <col min="124" max="124" width="12.625" style="95" customWidth="1"/>
    <col min="125" max="126" width="10.625" style="95" customWidth="1"/>
    <col min="127" max="128" width="12.625" style="95" customWidth="1"/>
    <col min="129" max="129" width="10.625" style="95" customWidth="1"/>
    <col min="130" max="134" width="13.625" style="95" customWidth="1"/>
    <col min="135" max="135" width="50.625" style="95" customWidth="1"/>
    <col min="136" max="136" width="22.5" style="95" customWidth="1"/>
    <col min="137" max="137" width="15.5" style="95" customWidth="1"/>
    <col min="138" max="138" width="12.75" style="95" customWidth="1"/>
    <col min="139" max="139" width="11.625" style="95" customWidth="1"/>
    <col min="140" max="140" width="10.5" style="95" customWidth="1"/>
    <col min="141" max="142" width="15.75" style="95" customWidth="1"/>
    <col min="143" max="143" width="14.5" style="95" customWidth="1"/>
    <col min="144" max="144" width="15.875" style="95" customWidth="1"/>
    <col min="145" max="145" width="13.25" style="95" customWidth="1"/>
    <col min="146" max="146" width="11.375" style="95" customWidth="1"/>
    <col min="147" max="147" width="16.625" style="95" customWidth="1"/>
    <col min="148" max="149" width="8.875" style="95" customWidth="1"/>
    <col min="150" max="150" width="17.125" style="95" customWidth="1"/>
    <col min="151" max="151" width="16" style="95" customWidth="1"/>
    <col min="152" max="152" width="8.875" style="95" customWidth="1"/>
    <col min="153" max="153" width="13.625" style="95" customWidth="1"/>
    <col min="154" max="154" width="14.5" style="95" customWidth="1"/>
    <col min="155" max="174" width="8.875" style="90" customWidth="1"/>
    <col min="175" max="256" width="8.875" style="90"/>
    <col min="257" max="257" width="4.75" style="90" customWidth="1"/>
    <col min="258" max="258" width="11.125" style="90" customWidth="1"/>
    <col min="259" max="259" width="43.375" style="90" customWidth="1"/>
    <col min="260" max="260" width="36.25" style="90" customWidth="1"/>
    <col min="261" max="261" width="9.875" style="90" customWidth="1"/>
    <col min="262" max="262" width="22.625" style="90" customWidth="1"/>
    <col min="263" max="263" width="22.125" style="90" customWidth="1"/>
    <col min="264" max="264" width="18.625" style="90" customWidth="1"/>
    <col min="265" max="265" width="16.875" style="90" customWidth="1"/>
    <col min="266" max="268" width="22.625" style="90" customWidth="1"/>
    <col min="269" max="269" width="31.5" style="90" customWidth="1"/>
    <col min="270" max="270" width="21" style="90" customWidth="1"/>
    <col min="271" max="271" width="58" style="90" customWidth="1"/>
    <col min="272" max="272" width="14.875" style="90" customWidth="1"/>
    <col min="273" max="273" width="25.75" style="90" customWidth="1"/>
    <col min="274" max="274" width="23.125" style="90" customWidth="1"/>
    <col min="275" max="275" width="42.5" style="90" customWidth="1"/>
    <col min="276" max="276" width="18.25" style="90" customWidth="1"/>
    <col min="277" max="282" width="10.125" style="90" customWidth="1"/>
    <col min="283" max="369" width="0" style="90" hidden="1" customWidth="1"/>
    <col min="370" max="375" width="12.125" style="90" customWidth="1"/>
    <col min="376" max="376" width="36.875" style="90" customWidth="1"/>
    <col min="377" max="377" width="12.625" style="90" customWidth="1"/>
    <col min="378" max="379" width="10.625" style="90" customWidth="1"/>
    <col min="380" max="380" width="12.625" style="90" customWidth="1"/>
    <col min="381" max="382" width="10.625" style="90" customWidth="1"/>
    <col min="383" max="384" width="12.625" style="90" customWidth="1"/>
    <col min="385" max="385" width="10.625" style="90" customWidth="1"/>
    <col min="386" max="390" width="13.625" style="90" customWidth="1"/>
    <col min="391" max="391" width="50.625" style="90" customWidth="1"/>
    <col min="392" max="392" width="22.5" style="90" customWidth="1"/>
    <col min="393" max="393" width="15.5" style="90" customWidth="1"/>
    <col min="394" max="394" width="12.75" style="90" customWidth="1"/>
    <col min="395" max="395" width="11.625" style="90" customWidth="1"/>
    <col min="396" max="396" width="10.5" style="90" customWidth="1"/>
    <col min="397" max="398" width="15.75" style="90" customWidth="1"/>
    <col min="399" max="399" width="14.5" style="90" customWidth="1"/>
    <col min="400" max="400" width="15.875" style="90" customWidth="1"/>
    <col min="401" max="401" width="13.25" style="90" customWidth="1"/>
    <col min="402" max="402" width="11.375" style="90" customWidth="1"/>
    <col min="403" max="403" width="16.625" style="90" customWidth="1"/>
    <col min="404" max="405" width="8.875" style="90" customWidth="1"/>
    <col min="406" max="406" width="17.125" style="90" customWidth="1"/>
    <col min="407" max="407" width="16" style="90" customWidth="1"/>
    <col min="408" max="408" width="8.875" style="90" customWidth="1"/>
    <col min="409" max="409" width="13.625" style="90" customWidth="1"/>
    <col min="410" max="410" width="14.5" style="90" customWidth="1"/>
    <col min="411" max="430" width="8.875" style="90" customWidth="1"/>
    <col min="431" max="512" width="8.875" style="90"/>
    <col min="513" max="513" width="4.75" style="90" customWidth="1"/>
    <col min="514" max="514" width="11.125" style="90" customWidth="1"/>
    <col min="515" max="515" width="43.375" style="90" customWidth="1"/>
    <col min="516" max="516" width="36.25" style="90" customWidth="1"/>
    <col min="517" max="517" width="9.875" style="90" customWidth="1"/>
    <col min="518" max="518" width="22.625" style="90" customWidth="1"/>
    <col min="519" max="519" width="22.125" style="90" customWidth="1"/>
    <col min="520" max="520" width="18.625" style="90" customWidth="1"/>
    <col min="521" max="521" width="16.875" style="90" customWidth="1"/>
    <col min="522" max="524" width="22.625" style="90" customWidth="1"/>
    <col min="525" max="525" width="31.5" style="90" customWidth="1"/>
    <col min="526" max="526" width="21" style="90" customWidth="1"/>
    <col min="527" max="527" width="58" style="90" customWidth="1"/>
    <col min="528" max="528" width="14.875" style="90" customWidth="1"/>
    <col min="529" max="529" width="25.75" style="90" customWidth="1"/>
    <col min="530" max="530" width="23.125" style="90" customWidth="1"/>
    <col min="531" max="531" width="42.5" style="90" customWidth="1"/>
    <col min="532" max="532" width="18.25" style="90" customWidth="1"/>
    <col min="533" max="538" width="10.125" style="90" customWidth="1"/>
    <col min="539" max="625" width="0" style="90" hidden="1" customWidth="1"/>
    <col min="626" max="631" width="12.125" style="90" customWidth="1"/>
    <col min="632" max="632" width="36.875" style="90" customWidth="1"/>
    <col min="633" max="633" width="12.625" style="90" customWidth="1"/>
    <col min="634" max="635" width="10.625" style="90" customWidth="1"/>
    <col min="636" max="636" width="12.625" style="90" customWidth="1"/>
    <col min="637" max="638" width="10.625" style="90" customWidth="1"/>
    <col min="639" max="640" width="12.625" style="90" customWidth="1"/>
    <col min="641" max="641" width="10.625" style="90" customWidth="1"/>
    <col min="642" max="646" width="13.625" style="90" customWidth="1"/>
    <col min="647" max="647" width="50.625" style="90" customWidth="1"/>
    <col min="648" max="648" width="22.5" style="90" customWidth="1"/>
    <col min="649" max="649" width="15.5" style="90" customWidth="1"/>
    <col min="650" max="650" width="12.75" style="90" customWidth="1"/>
    <col min="651" max="651" width="11.625" style="90" customWidth="1"/>
    <col min="652" max="652" width="10.5" style="90" customWidth="1"/>
    <col min="653" max="654" width="15.75" style="90" customWidth="1"/>
    <col min="655" max="655" width="14.5" style="90" customWidth="1"/>
    <col min="656" max="656" width="15.875" style="90" customWidth="1"/>
    <col min="657" max="657" width="13.25" style="90" customWidth="1"/>
    <col min="658" max="658" width="11.375" style="90" customWidth="1"/>
    <col min="659" max="659" width="16.625" style="90" customWidth="1"/>
    <col min="660" max="661" width="8.875" style="90" customWidth="1"/>
    <col min="662" max="662" width="17.125" style="90" customWidth="1"/>
    <col min="663" max="663" width="16" style="90" customWidth="1"/>
    <col min="664" max="664" width="8.875" style="90" customWidth="1"/>
    <col min="665" max="665" width="13.625" style="90" customWidth="1"/>
    <col min="666" max="666" width="14.5" style="90" customWidth="1"/>
    <col min="667" max="686" width="8.875" style="90" customWidth="1"/>
    <col min="687" max="768" width="8.875" style="90"/>
    <col min="769" max="769" width="4.75" style="90" customWidth="1"/>
    <col min="770" max="770" width="11.125" style="90" customWidth="1"/>
    <col min="771" max="771" width="43.375" style="90" customWidth="1"/>
    <col min="772" max="772" width="36.25" style="90" customWidth="1"/>
    <col min="773" max="773" width="9.875" style="90" customWidth="1"/>
    <col min="774" max="774" width="22.625" style="90" customWidth="1"/>
    <col min="775" max="775" width="22.125" style="90" customWidth="1"/>
    <col min="776" max="776" width="18.625" style="90" customWidth="1"/>
    <col min="777" max="777" width="16.875" style="90" customWidth="1"/>
    <col min="778" max="780" width="22.625" style="90" customWidth="1"/>
    <col min="781" max="781" width="31.5" style="90" customWidth="1"/>
    <col min="782" max="782" width="21" style="90" customWidth="1"/>
    <col min="783" max="783" width="58" style="90" customWidth="1"/>
    <col min="784" max="784" width="14.875" style="90" customWidth="1"/>
    <col min="785" max="785" width="25.75" style="90" customWidth="1"/>
    <col min="786" max="786" width="23.125" style="90" customWidth="1"/>
    <col min="787" max="787" width="42.5" style="90" customWidth="1"/>
    <col min="788" max="788" width="18.25" style="90" customWidth="1"/>
    <col min="789" max="794" width="10.125" style="90" customWidth="1"/>
    <col min="795" max="881" width="0" style="90" hidden="1" customWidth="1"/>
    <col min="882" max="887" width="12.125" style="90" customWidth="1"/>
    <col min="888" max="888" width="36.875" style="90" customWidth="1"/>
    <col min="889" max="889" width="12.625" style="90" customWidth="1"/>
    <col min="890" max="891" width="10.625" style="90" customWidth="1"/>
    <col min="892" max="892" width="12.625" style="90" customWidth="1"/>
    <col min="893" max="894" width="10.625" style="90" customWidth="1"/>
    <col min="895" max="896" width="12.625" style="90" customWidth="1"/>
    <col min="897" max="897" width="10.625" style="90" customWidth="1"/>
    <col min="898" max="902" width="13.625" style="90" customWidth="1"/>
    <col min="903" max="903" width="50.625" style="90" customWidth="1"/>
    <col min="904" max="904" width="22.5" style="90" customWidth="1"/>
    <col min="905" max="905" width="15.5" style="90" customWidth="1"/>
    <col min="906" max="906" width="12.75" style="90" customWidth="1"/>
    <col min="907" max="907" width="11.625" style="90" customWidth="1"/>
    <col min="908" max="908" width="10.5" style="90" customWidth="1"/>
    <col min="909" max="910" width="15.75" style="90" customWidth="1"/>
    <col min="911" max="911" width="14.5" style="90" customWidth="1"/>
    <col min="912" max="912" width="15.875" style="90" customWidth="1"/>
    <col min="913" max="913" width="13.25" style="90" customWidth="1"/>
    <col min="914" max="914" width="11.375" style="90" customWidth="1"/>
    <col min="915" max="915" width="16.625" style="90" customWidth="1"/>
    <col min="916" max="917" width="8.875" style="90" customWidth="1"/>
    <col min="918" max="918" width="17.125" style="90" customWidth="1"/>
    <col min="919" max="919" width="16" style="90" customWidth="1"/>
    <col min="920" max="920" width="8.875" style="90" customWidth="1"/>
    <col min="921" max="921" width="13.625" style="90" customWidth="1"/>
    <col min="922" max="922" width="14.5" style="90" customWidth="1"/>
    <col min="923" max="942" width="8.875" style="90" customWidth="1"/>
    <col min="943" max="1024" width="8.875" style="90"/>
    <col min="1025" max="1025" width="4.75" style="90" customWidth="1"/>
    <col min="1026" max="1026" width="11.125" style="90" customWidth="1"/>
    <col min="1027" max="1027" width="43.375" style="90" customWidth="1"/>
    <col min="1028" max="1028" width="36.25" style="90" customWidth="1"/>
    <col min="1029" max="1029" width="9.875" style="90" customWidth="1"/>
    <col min="1030" max="1030" width="22.625" style="90" customWidth="1"/>
    <col min="1031" max="1031" width="22.125" style="90" customWidth="1"/>
    <col min="1032" max="1032" width="18.625" style="90" customWidth="1"/>
    <col min="1033" max="1033" width="16.875" style="90" customWidth="1"/>
    <col min="1034" max="1036" width="22.625" style="90" customWidth="1"/>
    <col min="1037" max="1037" width="31.5" style="90" customWidth="1"/>
    <col min="1038" max="1038" width="21" style="90" customWidth="1"/>
    <col min="1039" max="1039" width="58" style="90" customWidth="1"/>
    <col min="1040" max="1040" width="14.875" style="90" customWidth="1"/>
    <col min="1041" max="1041" width="25.75" style="90" customWidth="1"/>
    <col min="1042" max="1042" width="23.125" style="90" customWidth="1"/>
    <col min="1043" max="1043" width="42.5" style="90" customWidth="1"/>
    <col min="1044" max="1044" width="18.25" style="90" customWidth="1"/>
    <col min="1045" max="1050" width="10.125" style="90" customWidth="1"/>
    <col min="1051" max="1137" width="0" style="90" hidden="1" customWidth="1"/>
    <col min="1138" max="1143" width="12.125" style="90" customWidth="1"/>
    <col min="1144" max="1144" width="36.875" style="90" customWidth="1"/>
    <col min="1145" max="1145" width="12.625" style="90" customWidth="1"/>
    <col min="1146" max="1147" width="10.625" style="90" customWidth="1"/>
    <col min="1148" max="1148" width="12.625" style="90" customWidth="1"/>
    <col min="1149" max="1150" width="10.625" style="90" customWidth="1"/>
    <col min="1151" max="1152" width="12.625" style="90" customWidth="1"/>
    <col min="1153" max="1153" width="10.625" style="90" customWidth="1"/>
    <col min="1154" max="1158" width="13.625" style="90" customWidth="1"/>
    <col min="1159" max="1159" width="50.625" style="90" customWidth="1"/>
    <col min="1160" max="1160" width="22.5" style="90" customWidth="1"/>
    <col min="1161" max="1161" width="15.5" style="90" customWidth="1"/>
    <col min="1162" max="1162" width="12.75" style="90" customWidth="1"/>
    <col min="1163" max="1163" width="11.625" style="90" customWidth="1"/>
    <col min="1164" max="1164" width="10.5" style="90" customWidth="1"/>
    <col min="1165" max="1166" width="15.75" style="90" customWidth="1"/>
    <col min="1167" max="1167" width="14.5" style="90" customWidth="1"/>
    <col min="1168" max="1168" width="15.875" style="90" customWidth="1"/>
    <col min="1169" max="1169" width="13.25" style="90" customWidth="1"/>
    <col min="1170" max="1170" width="11.375" style="90" customWidth="1"/>
    <col min="1171" max="1171" width="16.625" style="90" customWidth="1"/>
    <col min="1172" max="1173" width="8.875" style="90" customWidth="1"/>
    <col min="1174" max="1174" width="17.125" style="90" customWidth="1"/>
    <col min="1175" max="1175" width="16" style="90" customWidth="1"/>
    <col min="1176" max="1176" width="8.875" style="90" customWidth="1"/>
    <col min="1177" max="1177" width="13.625" style="90" customWidth="1"/>
    <col min="1178" max="1178" width="14.5" style="90" customWidth="1"/>
    <col min="1179" max="1198" width="8.875" style="90" customWidth="1"/>
    <col min="1199" max="1280" width="8.875" style="90"/>
    <col min="1281" max="1281" width="4.75" style="90" customWidth="1"/>
    <col min="1282" max="1282" width="11.125" style="90" customWidth="1"/>
    <col min="1283" max="1283" width="43.375" style="90" customWidth="1"/>
    <col min="1284" max="1284" width="36.25" style="90" customWidth="1"/>
    <col min="1285" max="1285" width="9.875" style="90" customWidth="1"/>
    <col min="1286" max="1286" width="22.625" style="90" customWidth="1"/>
    <col min="1287" max="1287" width="22.125" style="90" customWidth="1"/>
    <col min="1288" max="1288" width="18.625" style="90" customWidth="1"/>
    <col min="1289" max="1289" width="16.875" style="90" customWidth="1"/>
    <col min="1290" max="1292" width="22.625" style="90" customWidth="1"/>
    <col min="1293" max="1293" width="31.5" style="90" customWidth="1"/>
    <col min="1294" max="1294" width="21" style="90" customWidth="1"/>
    <col min="1295" max="1295" width="58" style="90" customWidth="1"/>
    <col min="1296" max="1296" width="14.875" style="90" customWidth="1"/>
    <col min="1297" max="1297" width="25.75" style="90" customWidth="1"/>
    <col min="1298" max="1298" width="23.125" style="90" customWidth="1"/>
    <col min="1299" max="1299" width="42.5" style="90" customWidth="1"/>
    <col min="1300" max="1300" width="18.25" style="90" customWidth="1"/>
    <col min="1301" max="1306" width="10.125" style="90" customWidth="1"/>
    <col min="1307" max="1393" width="0" style="90" hidden="1" customWidth="1"/>
    <col min="1394" max="1399" width="12.125" style="90" customWidth="1"/>
    <col min="1400" max="1400" width="36.875" style="90" customWidth="1"/>
    <col min="1401" max="1401" width="12.625" style="90" customWidth="1"/>
    <col min="1402" max="1403" width="10.625" style="90" customWidth="1"/>
    <col min="1404" max="1404" width="12.625" style="90" customWidth="1"/>
    <col min="1405" max="1406" width="10.625" style="90" customWidth="1"/>
    <col min="1407" max="1408" width="12.625" style="90" customWidth="1"/>
    <col min="1409" max="1409" width="10.625" style="90" customWidth="1"/>
    <col min="1410" max="1414" width="13.625" style="90" customWidth="1"/>
    <col min="1415" max="1415" width="50.625" style="90" customWidth="1"/>
    <col min="1416" max="1416" width="22.5" style="90" customWidth="1"/>
    <col min="1417" max="1417" width="15.5" style="90" customWidth="1"/>
    <col min="1418" max="1418" width="12.75" style="90" customWidth="1"/>
    <col min="1419" max="1419" width="11.625" style="90" customWidth="1"/>
    <col min="1420" max="1420" width="10.5" style="90" customWidth="1"/>
    <col min="1421" max="1422" width="15.75" style="90" customWidth="1"/>
    <col min="1423" max="1423" width="14.5" style="90" customWidth="1"/>
    <col min="1424" max="1424" width="15.875" style="90" customWidth="1"/>
    <col min="1425" max="1425" width="13.25" style="90" customWidth="1"/>
    <col min="1426" max="1426" width="11.375" style="90" customWidth="1"/>
    <col min="1427" max="1427" width="16.625" style="90" customWidth="1"/>
    <col min="1428" max="1429" width="8.875" style="90" customWidth="1"/>
    <col min="1430" max="1430" width="17.125" style="90" customWidth="1"/>
    <col min="1431" max="1431" width="16" style="90" customWidth="1"/>
    <col min="1432" max="1432" width="8.875" style="90" customWidth="1"/>
    <col min="1433" max="1433" width="13.625" style="90" customWidth="1"/>
    <col min="1434" max="1434" width="14.5" style="90" customWidth="1"/>
    <col min="1435" max="1454" width="8.875" style="90" customWidth="1"/>
    <col min="1455" max="1536" width="8.875" style="90"/>
    <col min="1537" max="1537" width="4.75" style="90" customWidth="1"/>
    <col min="1538" max="1538" width="11.125" style="90" customWidth="1"/>
    <col min="1539" max="1539" width="43.375" style="90" customWidth="1"/>
    <col min="1540" max="1540" width="36.25" style="90" customWidth="1"/>
    <col min="1541" max="1541" width="9.875" style="90" customWidth="1"/>
    <col min="1542" max="1542" width="22.625" style="90" customWidth="1"/>
    <col min="1543" max="1543" width="22.125" style="90" customWidth="1"/>
    <col min="1544" max="1544" width="18.625" style="90" customWidth="1"/>
    <col min="1545" max="1545" width="16.875" style="90" customWidth="1"/>
    <col min="1546" max="1548" width="22.625" style="90" customWidth="1"/>
    <col min="1549" max="1549" width="31.5" style="90" customWidth="1"/>
    <col min="1550" max="1550" width="21" style="90" customWidth="1"/>
    <col min="1551" max="1551" width="58" style="90" customWidth="1"/>
    <col min="1552" max="1552" width="14.875" style="90" customWidth="1"/>
    <col min="1553" max="1553" width="25.75" style="90" customWidth="1"/>
    <col min="1554" max="1554" width="23.125" style="90" customWidth="1"/>
    <col min="1555" max="1555" width="42.5" style="90" customWidth="1"/>
    <col min="1556" max="1556" width="18.25" style="90" customWidth="1"/>
    <col min="1557" max="1562" width="10.125" style="90" customWidth="1"/>
    <col min="1563" max="1649" width="0" style="90" hidden="1" customWidth="1"/>
    <col min="1650" max="1655" width="12.125" style="90" customWidth="1"/>
    <col min="1656" max="1656" width="36.875" style="90" customWidth="1"/>
    <col min="1657" max="1657" width="12.625" style="90" customWidth="1"/>
    <col min="1658" max="1659" width="10.625" style="90" customWidth="1"/>
    <col min="1660" max="1660" width="12.625" style="90" customWidth="1"/>
    <col min="1661" max="1662" width="10.625" style="90" customWidth="1"/>
    <col min="1663" max="1664" width="12.625" style="90" customWidth="1"/>
    <col min="1665" max="1665" width="10.625" style="90" customWidth="1"/>
    <col min="1666" max="1670" width="13.625" style="90" customWidth="1"/>
    <col min="1671" max="1671" width="50.625" style="90" customWidth="1"/>
    <col min="1672" max="1672" width="22.5" style="90" customWidth="1"/>
    <col min="1673" max="1673" width="15.5" style="90" customWidth="1"/>
    <col min="1674" max="1674" width="12.75" style="90" customWidth="1"/>
    <col min="1675" max="1675" width="11.625" style="90" customWidth="1"/>
    <col min="1676" max="1676" width="10.5" style="90" customWidth="1"/>
    <col min="1677" max="1678" width="15.75" style="90" customWidth="1"/>
    <col min="1679" max="1679" width="14.5" style="90" customWidth="1"/>
    <col min="1680" max="1680" width="15.875" style="90" customWidth="1"/>
    <col min="1681" max="1681" width="13.25" style="90" customWidth="1"/>
    <col min="1682" max="1682" width="11.375" style="90" customWidth="1"/>
    <col min="1683" max="1683" width="16.625" style="90" customWidth="1"/>
    <col min="1684" max="1685" width="8.875" style="90" customWidth="1"/>
    <col min="1686" max="1686" width="17.125" style="90" customWidth="1"/>
    <col min="1687" max="1687" width="16" style="90" customWidth="1"/>
    <col min="1688" max="1688" width="8.875" style="90" customWidth="1"/>
    <col min="1689" max="1689" width="13.625" style="90" customWidth="1"/>
    <col min="1690" max="1690" width="14.5" style="90" customWidth="1"/>
    <col min="1691" max="1710" width="8.875" style="90" customWidth="1"/>
    <col min="1711" max="1792" width="8.875" style="90"/>
    <col min="1793" max="1793" width="4.75" style="90" customWidth="1"/>
    <col min="1794" max="1794" width="11.125" style="90" customWidth="1"/>
    <col min="1795" max="1795" width="43.375" style="90" customWidth="1"/>
    <col min="1796" max="1796" width="36.25" style="90" customWidth="1"/>
    <col min="1797" max="1797" width="9.875" style="90" customWidth="1"/>
    <col min="1798" max="1798" width="22.625" style="90" customWidth="1"/>
    <col min="1799" max="1799" width="22.125" style="90" customWidth="1"/>
    <col min="1800" max="1800" width="18.625" style="90" customWidth="1"/>
    <col min="1801" max="1801" width="16.875" style="90" customWidth="1"/>
    <col min="1802" max="1804" width="22.625" style="90" customWidth="1"/>
    <col min="1805" max="1805" width="31.5" style="90" customWidth="1"/>
    <col min="1806" max="1806" width="21" style="90" customWidth="1"/>
    <col min="1807" max="1807" width="58" style="90" customWidth="1"/>
    <col min="1808" max="1808" width="14.875" style="90" customWidth="1"/>
    <col min="1809" max="1809" width="25.75" style="90" customWidth="1"/>
    <col min="1810" max="1810" width="23.125" style="90" customWidth="1"/>
    <col min="1811" max="1811" width="42.5" style="90" customWidth="1"/>
    <col min="1812" max="1812" width="18.25" style="90" customWidth="1"/>
    <col min="1813" max="1818" width="10.125" style="90" customWidth="1"/>
    <col min="1819" max="1905" width="0" style="90" hidden="1" customWidth="1"/>
    <col min="1906" max="1911" width="12.125" style="90" customWidth="1"/>
    <col min="1912" max="1912" width="36.875" style="90" customWidth="1"/>
    <col min="1913" max="1913" width="12.625" style="90" customWidth="1"/>
    <col min="1914" max="1915" width="10.625" style="90" customWidth="1"/>
    <col min="1916" max="1916" width="12.625" style="90" customWidth="1"/>
    <col min="1917" max="1918" width="10.625" style="90" customWidth="1"/>
    <col min="1919" max="1920" width="12.625" style="90" customWidth="1"/>
    <col min="1921" max="1921" width="10.625" style="90" customWidth="1"/>
    <col min="1922" max="1926" width="13.625" style="90" customWidth="1"/>
    <col min="1927" max="1927" width="50.625" style="90" customWidth="1"/>
    <col min="1928" max="1928" width="22.5" style="90" customWidth="1"/>
    <col min="1929" max="1929" width="15.5" style="90" customWidth="1"/>
    <col min="1930" max="1930" width="12.75" style="90" customWidth="1"/>
    <col min="1931" max="1931" width="11.625" style="90" customWidth="1"/>
    <col min="1932" max="1932" width="10.5" style="90" customWidth="1"/>
    <col min="1933" max="1934" width="15.75" style="90" customWidth="1"/>
    <col min="1935" max="1935" width="14.5" style="90" customWidth="1"/>
    <col min="1936" max="1936" width="15.875" style="90" customWidth="1"/>
    <col min="1937" max="1937" width="13.25" style="90" customWidth="1"/>
    <col min="1938" max="1938" width="11.375" style="90" customWidth="1"/>
    <col min="1939" max="1939" width="16.625" style="90" customWidth="1"/>
    <col min="1940" max="1941" width="8.875" style="90" customWidth="1"/>
    <col min="1942" max="1942" width="17.125" style="90" customWidth="1"/>
    <col min="1943" max="1943" width="16" style="90" customWidth="1"/>
    <col min="1944" max="1944" width="8.875" style="90" customWidth="1"/>
    <col min="1945" max="1945" width="13.625" style="90" customWidth="1"/>
    <col min="1946" max="1946" width="14.5" style="90" customWidth="1"/>
    <col min="1947" max="1966" width="8.875" style="90" customWidth="1"/>
    <col min="1967" max="2048" width="8.875" style="90"/>
    <col min="2049" max="2049" width="4.75" style="90" customWidth="1"/>
    <col min="2050" max="2050" width="11.125" style="90" customWidth="1"/>
    <col min="2051" max="2051" width="43.375" style="90" customWidth="1"/>
    <col min="2052" max="2052" width="36.25" style="90" customWidth="1"/>
    <col min="2053" max="2053" width="9.875" style="90" customWidth="1"/>
    <col min="2054" max="2054" width="22.625" style="90" customWidth="1"/>
    <col min="2055" max="2055" width="22.125" style="90" customWidth="1"/>
    <col min="2056" max="2056" width="18.625" style="90" customWidth="1"/>
    <col min="2057" max="2057" width="16.875" style="90" customWidth="1"/>
    <col min="2058" max="2060" width="22.625" style="90" customWidth="1"/>
    <col min="2061" max="2061" width="31.5" style="90" customWidth="1"/>
    <col min="2062" max="2062" width="21" style="90" customWidth="1"/>
    <col min="2063" max="2063" width="58" style="90" customWidth="1"/>
    <col min="2064" max="2064" width="14.875" style="90" customWidth="1"/>
    <col min="2065" max="2065" width="25.75" style="90" customWidth="1"/>
    <col min="2066" max="2066" width="23.125" style="90" customWidth="1"/>
    <col min="2067" max="2067" width="42.5" style="90" customWidth="1"/>
    <col min="2068" max="2068" width="18.25" style="90" customWidth="1"/>
    <col min="2069" max="2074" width="10.125" style="90" customWidth="1"/>
    <col min="2075" max="2161" width="0" style="90" hidden="1" customWidth="1"/>
    <col min="2162" max="2167" width="12.125" style="90" customWidth="1"/>
    <col min="2168" max="2168" width="36.875" style="90" customWidth="1"/>
    <col min="2169" max="2169" width="12.625" style="90" customWidth="1"/>
    <col min="2170" max="2171" width="10.625" style="90" customWidth="1"/>
    <col min="2172" max="2172" width="12.625" style="90" customWidth="1"/>
    <col min="2173" max="2174" width="10.625" style="90" customWidth="1"/>
    <col min="2175" max="2176" width="12.625" style="90" customWidth="1"/>
    <col min="2177" max="2177" width="10.625" style="90" customWidth="1"/>
    <col min="2178" max="2182" width="13.625" style="90" customWidth="1"/>
    <col min="2183" max="2183" width="50.625" style="90" customWidth="1"/>
    <col min="2184" max="2184" width="22.5" style="90" customWidth="1"/>
    <col min="2185" max="2185" width="15.5" style="90" customWidth="1"/>
    <col min="2186" max="2186" width="12.75" style="90" customWidth="1"/>
    <col min="2187" max="2187" width="11.625" style="90" customWidth="1"/>
    <col min="2188" max="2188" width="10.5" style="90" customWidth="1"/>
    <col min="2189" max="2190" width="15.75" style="90" customWidth="1"/>
    <col min="2191" max="2191" width="14.5" style="90" customWidth="1"/>
    <col min="2192" max="2192" width="15.875" style="90" customWidth="1"/>
    <col min="2193" max="2193" width="13.25" style="90" customWidth="1"/>
    <col min="2194" max="2194" width="11.375" style="90" customWidth="1"/>
    <col min="2195" max="2195" width="16.625" style="90" customWidth="1"/>
    <col min="2196" max="2197" width="8.875" style="90" customWidth="1"/>
    <col min="2198" max="2198" width="17.125" style="90" customWidth="1"/>
    <col min="2199" max="2199" width="16" style="90" customWidth="1"/>
    <col min="2200" max="2200" width="8.875" style="90" customWidth="1"/>
    <col min="2201" max="2201" width="13.625" style="90" customWidth="1"/>
    <col min="2202" max="2202" width="14.5" style="90" customWidth="1"/>
    <col min="2203" max="2222" width="8.875" style="90" customWidth="1"/>
    <col min="2223" max="2304" width="8.875" style="90"/>
    <col min="2305" max="2305" width="4.75" style="90" customWidth="1"/>
    <col min="2306" max="2306" width="11.125" style="90" customWidth="1"/>
    <col min="2307" max="2307" width="43.375" style="90" customWidth="1"/>
    <col min="2308" max="2308" width="36.25" style="90" customWidth="1"/>
    <col min="2309" max="2309" width="9.875" style="90" customWidth="1"/>
    <col min="2310" max="2310" width="22.625" style="90" customWidth="1"/>
    <col min="2311" max="2311" width="22.125" style="90" customWidth="1"/>
    <col min="2312" max="2312" width="18.625" style="90" customWidth="1"/>
    <col min="2313" max="2313" width="16.875" style="90" customWidth="1"/>
    <col min="2314" max="2316" width="22.625" style="90" customWidth="1"/>
    <col min="2317" max="2317" width="31.5" style="90" customWidth="1"/>
    <col min="2318" max="2318" width="21" style="90" customWidth="1"/>
    <col min="2319" max="2319" width="58" style="90" customWidth="1"/>
    <col min="2320" max="2320" width="14.875" style="90" customWidth="1"/>
    <col min="2321" max="2321" width="25.75" style="90" customWidth="1"/>
    <col min="2322" max="2322" width="23.125" style="90" customWidth="1"/>
    <col min="2323" max="2323" width="42.5" style="90" customWidth="1"/>
    <col min="2324" max="2324" width="18.25" style="90" customWidth="1"/>
    <col min="2325" max="2330" width="10.125" style="90" customWidth="1"/>
    <col min="2331" max="2417" width="0" style="90" hidden="1" customWidth="1"/>
    <col min="2418" max="2423" width="12.125" style="90" customWidth="1"/>
    <col min="2424" max="2424" width="36.875" style="90" customWidth="1"/>
    <col min="2425" max="2425" width="12.625" style="90" customWidth="1"/>
    <col min="2426" max="2427" width="10.625" style="90" customWidth="1"/>
    <col min="2428" max="2428" width="12.625" style="90" customWidth="1"/>
    <col min="2429" max="2430" width="10.625" style="90" customWidth="1"/>
    <col min="2431" max="2432" width="12.625" style="90" customWidth="1"/>
    <col min="2433" max="2433" width="10.625" style="90" customWidth="1"/>
    <col min="2434" max="2438" width="13.625" style="90" customWidth="1"/>
    <col min="2439" max="2439" width="50.625" style="90" customWidth="1"/>
    <col min="2440" max="2440" width="22.5" style="90" customWidth="1"/>
    <col min="2441" max="2441" width="15.5" style="90" customWidth="1"/>
    <col min="2442" max="2442" width="12.75" style="90" customWidth="1"/>
    <col min="2443" max="2443" width="11.625" style="90" customWidth="1"/>
    <col min="2444" max="2444" width="10.5" style="90" customWidth="1"/>
    <col min="2445" max="2446" width="15.75" style="90" customWidth="1"/>
    <col min="2447" max="2447" width="14.5" style="90" customWidth="1"/>
    <col min="2448" max="2448" width="15.875" style="90" customWidth="1"/>
    <col min="2449" max="2449" width="13.25" style="90" customWidth="1"/>
    <col min="2450" max="2450" width="11.375" style="90" customWidth="1"/>
    <col min="2451" max="2451" width="16.625" style="90" customWidth="1"/>
    <col min="2452" max="2453" width="8.875" style="90" customWidth="1"/>
    <col min="2454" max="2454" width="17.125" style="90" customWidth="1"/>
    <col min="2455" max="2455" width="16" style="90" customWidth="1"/>
    <col min="2456" max="2456" width="8.875" style="90" customWidth="1"/>
    <col min="2457" max="2457" width="13.625" style="90" customWidth="1"/>
    <col min="2458" max="2458" width="14.5" style="90" customWidth="1"/>
    <col min="2459" max="2478" width="8.875" style="90" customWidth="1"/>
    <col min="2479" max="2560" width="8.875" style="90"/>
    <col min="2561" max="2561" width="4.75" style="90" customWidth="1"/>
    <col min="2562" max="2562" width="11.125" style="90" customWidth="1"/>
    <col min="2563" max="2563" width="43.375" style="90" customWidth="1"/>
    <col min="2564" max="2564" width="36.25" style="90" customWidth="1"/>
    <col min="2565" max="2565" width="9.875" style="90" customWidth="1"/>
    <col min="2566" max="2566" width="22.625" style="90" customWidth="1"/>
    <col min="2567" max="2567" width="22.125" style="90" customWidth="1"/>
    <col min="2568" max="2568" width="18.625" style="90" customWidth="1"/>
    <col min="2569" max="2569" width="16.875" style="90" customWidth="1"/>
    <col min="2570" max="2572" width="22.625" style="90" customWidth="1"/>
    <col min="2573" max="2573" width="31.5" style="90" customWidth="1"/>
    <col min="2574" max="2574" width="21" style="90" customWidth="1"/>
    <col min="2575" max="2575" width="58" style="90" customWidth="1"/>
    <col min="2576" max="2576" width="14.875" style="90" customWidth="1"/>
    <col min="2577" max="2577" width="25.75" style="90" customWidth="1"/>
    <col min="2578" max="2578" width="23.125" style="90" customWidth="1"/>
    <col min="2579" max="2579" width="42.5" style="90" customWidth="1"/>
    <col min="2580" max="2580" width="18.25" style="90" customWidth="1"/>
    <col min="2581" max="2586" width="10.125" style="90" customWidth="1"/>
    <col min="2587" max="2673" width="0" style="90" hidden="1" customWidth="1"/>
    <col min="2674" max="2679" width="12.125" style="90" customWidth="1"/>
    <col min="2680" max="2680" width="36.875" style="90" customWidth="1"/>
    <col min="2681" max="2681" width="12.625" style="90" customWidth="1"/>
    <col min="2682" max="2683" width="10.625" style="90" customWidth="1"/>
    <col min="2684" max="2684" width="12.625" style="90" customWidth="1"/>
    <col min="2685" max="2686" width="10.625" style="90" customWidth="1"/>
    <col min="2687" max="2688" width="12.625" style="90" customWidth="1"/>
    <col min="2689" max="2689" width="10.625" style="90" customWidth="1"/>
    <col min="2690" max="2694" width="13.625" style="90" customWidth="1"/>
    <col min="2695" max="2695" width="50.625" style="90" customWidth="1"/>
    <col min="2696" max="2696" width="22.5" style="90" customWidth="1"/>
    <col min="2697" max="2697" width="15.5" style="90" customWidth="1"/>
    <col min="2698" max="2698" width="12.75" style="90" customWidth="1"/>
    <col min="2699" max="2699" width="11.625" style="90" customWidth="1"/>
    <col min="2700" max="2700" width="10.5" style="90" customWidth="1"/>
    <col min="2701" max="2702" width="15.75" style="90" customWidth="1"/>
    <col min="2703" max="2703" width="14.5" style="90" customWidth="1"/>
    <col min="2704" max="2704" width="15.875" style="90" customWidth="1"/>
    <col min="2705" max="2705" width="13.25" style="90" customWidth="1"/>
    <col min="2706" max="2706" width="11.375" style="90" customWidth="1"/>
    <col min="2707" max="2707" width="16.625" style="90" customWidth="1"/>
    <col min="2708" max="2709" width="8.875" style="90" customWidth="1"/>
    <col min="2710" max="2710" width="17.125" style="90" customWidth="1"/>
    <col min="2711" max="2711" width="16" style="90" customWidth="1"/>
    <col min="2712" max="2712" width="8.875" style="90" customWidth="1"/>
    <col min="2713" max="2713" width="13.625" style="90" customWidth="1"/>
    <col min="2714" max="2714" width="14.5" style="90" customWidth="1"/>
    <col min="2715" max="2734" width="8.875" style="90" customWidth="1"/>
    <col min="2735" max="2816" width="8.875" style="90"/>
    <col min="2817" max="2817" width="4.75" style="90" customWidth="1"/>
    <col min="2818" max="2818" width="11.125" style="90" customWidth="1"/>
    <col min="2819" max="2819" width="43.375" style="90" customWidth="1"/>
    <col min="2820" max="2820" width="36.25" style="90" customWidth="1"/>
    <col min="2821" max="2821" width="9.875" style="90" customWidth="1"/>
    <col min="2822" max="2822" width="22.625" style="90" customWidth="1"/>
    <col min="2823" max="2823" width="22.125" style="90" customWidth="1"/>
    <col min="2824" max="2824" width="18.625" style="90" customWidth="1"/>
    <col min="2825" max="2825" width="16.875" style="90" customWidth="1"/>
    <col min="2826" max="2828" width="22.625" style="90" customWidth="1"/>
    <col min="2829" max="2829" width="31.5" style="90" customWidth="1"/>
    <col min="2830" max="2830" width="21" style="90" customWidth="1"/>
    <col min="2831" max="2831" width="58" style="90" customWidth="1"/>
    <col min="2832" max="2832" width="14.875" style="90" customWidth="1"/>
    <col min="2833" max="2833" width="25.75" style="90" customWidth="1"/>
    <col min="2834" max="2834" width="23.125" style="90" customWidth="1"/>
    <col min="2835" max="2835" width="42.5" style="90" customWidth="1"/>
    <col min="2836" max="2836" width="18.25" style="90" customWidth="1"/>
    <col min="2837" max="2842" width="10.125" style="90" customWidth="1"/>
    <col min="2843" max="2929" width="0" style="90" hidden="1" customWidth="1"/>
    <col min="2930" max="2935" width="12.125" style="90" customWidth="1"/>
    <col min="2936" max="2936" width="36.875" style="90" customWidth="1"/>
    <col min="2937" max="2937" width="12.625" style="90" customWidth="1"/>
    <col min="2938" max="2939" width="10.625" style="90" customWidth="1"/>
    <col min="2940" max="2940" width="12.625" style="90" customWidth="1"/>
    <col min="2941" max="2942" width="10.625" style="90" customWidth="1"/>
    <col min="2943" max="2944" width="12.625" style="90" customWidth="1"/>
    <col min="2945" max="2945" width="10.625" style="90" customWidth="1"/>
    <col min="2946" max="2950" width="13.625" style="90" customWidth="1"/>
    <col min="2951" max="2951" width="50.625" style="90" customWidth="1"/>
    <col min="2952" max="2952" width="22.5" style="90" customWidth="1"/>
    <col min="2953" max="2953" width="15.5" style="90" customWidth="1"/>
    <col min="2954" max="2954" width="12.75" style="90" customWidth="1"/>
    <col min="2955" max="2955" width="11.625" style="90" customWidth="1"/>
    <col min="2956" max="2956" width="10.5" style="90" customWidth="1"/>
    <col min="2957" max="2958" width="15.75" style="90" customWidth="1"/>
    <col min="2959" max="2959" width="14.5" style="90" customWidth="1"/>
    <col min="2960" max="2960" width="15.875" style="90" customWidth="1"/>
    <col min="2961" max="2961" width="13.25" style="90" customWidth="1"/>
    <col min="2962" max="2962" width="11.375" style="90" customWidth="1"/>
    <col min="2963" max="2963" width="16.625" style="90" customWidth="1"/>
    <col min="2964" max="2965" width="8.875" style="90" customWidth="1"/>
    <col min="2966" max="2966" width="17.125" style="90" customWidth="1"/>
    <col min="2967" max="2967" width="16" style="90" customWidth="1"/>
    <col min="2968" max="2968" width="8.875" style="90" customWidth="1"/>
    <col min="2969" max="2969" width="13.625" style="90" customWidth="1"/>
    <col min="2970" max="2970" width="14.5" style="90" customWidth="1"/>
    <col min="2971" max="2990" width="8.875" style="90" customWidth="1"/>
    <col min="2991" max="3072" width="8.875" style="90"/>
    <col min="3073" max="3073" width="4.75" style="90" customWidth="1"/>
    <col min="3074" max="3074" width="11.125" style="90" customWidth="1"/>
    <col min="3075" max="3075" width="43.375" style="90" customWidth="1"/>
    <col min="3076" max="3076" width="36.25" style="90" customWidth="1"/>
    <col min="3077" max="3077" width="9.875" style="90" customWidth="1"/>
    <col min="3078" max="3078" width="22.625" style="90" customWidth="1"/>
    <col min="3079" max="3079" width="22.125" style="90" customWidth="1"/>
    <col min="3080" max="3080" width="18.625" style="90" customWidth="1"/>
    <col min="3081" max="3081" width="16.875" style="90" customWidth="1"/>
    <col min="3082" max="3084" width="22.625" style="90" customWidth="1"/>
    <col min="3085" max="3085" width="31.5" style="90" customWidth="1"/>
    <col min="3086" max="3086" width="21" style="90" customWidth="1"/>
    <col min="3087" max="3087" width="58" style="90" customWidth="1"/>
    <col min="3088" max="3088" width="14.875" style="90" customWidth="1"/>
    <col min="3089" max="3089" width="25.75" style="90" customWidth="1"/>
    <col min="3090" max="3090" width="23.125" style="90" customWidth="1"/>
    <col min="3091" max="3091" width="42.5" style="90" customWidth="1"/>
    <col min="3092" max="3092" width="18.25" style="90" customWidth="1"/>
    <col min="3093" max="3098" width="10.125" style="90" customWidth="1"/>
    <col min="3099" max="3185" width="0" style="90" hidden="1" customWidth="1"/>
    <col min="3186" max="3191" width="12.125" style="90" customWidth="1"/>
    <col min="3192" max="3192" width="36.875" style="90" customWidth="1"/>
    <col min="3193" max="3193" width="12.625" style="90" customWidth="1"/>
    <col min="3194" max="3195" width="10.625" style="90" customWidth="1"/>
    <col min="3196" max="3196" width="12.625" style="90" customWidth="1"/>
    <col min="3197" max="3198" width="10.625" style="90" customWidth="1"/>
    <col min="3199" max="3200" width="12.625" style="90" customWidth="1"/>
    <col min="3201" max="3201" width="10.625" style="90" customWidth="1"/>
    <col min="3202" max="3206" width="13.625" style="90" customWidth="1"/>
    <col min="3207" max="3207" width="50.625" style="90" customWidth="1"/>
    <col min="3208" max="3208" width="22.5" style="90" customWidth="1"/>
    <col min="3209" max="3209" width="15.5" style="90" customWidth="1"/>
    <col min="3210" max="3210" width="12.75" style="90" customWidth="1"/>
    <col min="3211" max="3211" width="11.625" style="90" customWidth="1"/>
    <col min="3212" max="3212" width="10.5" style="90" customWidth="1"/>
    <col min="3213" max="3214" width="15.75" style="90" customWidth="1"/>
    <col min="3215" max="3215" width="14.5" style="90" customWidth="1"/>
    <col min="3216" max="3216" width="15.875" style="90" customWidth="1"/>
    <col min="3217" max="3217" width="13.25" style="90" customWidth="1"/>
    <col min="3218" max="3218" width="11.375" style="90" customWidth="1"/>
    <col min="3219" max="3219" width="16.625" style="90" customWidth="1"/>
    <col min="3220" max="3221" width="8.875" style="90" customWidth="1"/>
    <col min="3222" max="3222" width="17.125" style="90" customWidth="1"/>
    <col min="3223" max="3223" width="16" style="90" customWidth="1"/>
    <col min="3224" max="3224" width="8.875" style="90" customWidth="1"/>
    <col min="3225" max="3225" width="13.625" style="90" customWidth="1"/>
    <col min="3226" max="3226" width="14.5" style="90" customWidth="1"/>
    <col min="3227" max="3246" width="8.875" style="90" customWidth="1"/>
    <col min="3247" max="3328" width="8.875" style="90"/>
    <col min="3329" max="3329" width="4.75" style="90" customWidth="1"/>
    <col min="3330" max="3330" width="11.125" style="90" customWidth="1"/>
    <col min="3331" max="3331" width="43.375" style="90" customWidth="1"/>
    <col min="3332" max="3332" width="36.25" style="90" customWidth="1"/>
    <col min="3333" max="3333" width="9.875" style="90" customWidth="1"/>
    <col min="3334" max="3334" width="22.625" style="90" customWidth="1"/>
    <col min="3335" max="3335" width="22.125" style="90" customWidth="1"/>
    <col min="3336" max="3336" width="18.625" style="90" customWidth="1"/>
    <col min="3337" max="3337" width="16.875" style="90" customWidth="1"/>
    <col min="3338" max="3340" width="22.625" style="90" customWidth="1"/>
    <col min="3341" max="3341" width="31.5" style="90" customWidth="1"/>
    <col min="3342" max="3342" width="21" style="90" customWidth="1"/>
    <col min="3343" max="3343" width="58" style="90" customWidth="1"/>
    <col min="3344" max="3344" width="14.875" style="90" customWidth="1"/>
    <col min="3345" max="3345" width="25.75" style="90" customWidth="1"/>
    <col min="3346" max="3346" width="23.125" style="90" customWidth="1"/>
    <col min="3347" max="3347" width="42.5" style="90" customWidth="1"/>
    <col min="3348" max="3348" width="18.25" style="90" customWidth="1"/>
    <col min="3349" max="3354" width="10.125" style="90" customWidth="1"/>
    <col min="3355" max="3441" width="0" style="90" hidden="1" customWidth="1"/>
    <col min="3442" max="3447" width="12.125" style="90" customWidth="1"/>
    <col min="3448" max="3448" width="36.875" style="90" customWidth="1"/>
    <col min="3449" max="3449" width="12.625" style="90" customWidth="1"/>
    <col min="3450" max="3451" width="10.625" style="90" customWidth="1"/>
    <col min="3452" max="3452" width="12.625" style="90" customWidth="1"/>
    <col min="3453" max="3454" width="10.625" style="90" customWidth="1"/>
    <col min="3455" max="3456" width="12.625" style="90" customWidth="1"/>
    <col min="3457" max="3457" width="10.625" style="90" customWidth="1"/>
    <col min="3458" max="3462" width="13.625" style="90" customWidth="1"/>
    <col min="3463" max="3463" width="50.625" style="90" customWidth="1"/>
    <col min="3464" max="3464" width="22.5" style="90" customWidth="1"/>
    <col min="3465" max="3465" width="15.5" style="90" customWidth="1"/>
    <col min="3466" max="3466" width="12.75" style="90" customWidth="1"/>
    <col min="3467" max="3467" width="11.625" style="90" customWidth="1"/>
    <col min="3468" max="3468" width="10.5" style="90" customWidth="1"/>
    <col min="3469" max="3470" width="15.75" style="90" customWidth="1"/>
    <col min="3471" max="3471" width="14.5" style="90" customWidth="1"/>
    <col min="3472" max="3472" width="15.875" style="90" customWidth="1"/>
    <col min="3473" max="3473" width="13.25" style="90" customWidth="1"/>
    <col min="3474" max="3474" width="11.375" style="90" customWidth="1"/>
    <col min="3475" max="3475" width="16.625" style="90" customWidth="1"/>
    <col min="3476" max="3477" width="8.875" style="90" customWidth="1"/>
    <col min="3478" max="3478" width="17.125" style="90" customWidth="1"/>
    <col min="3479" max="3479" width="16" style="90" customWidth="1"/>
    <col min="3480" max="3480" width="8.875" style="90" customWidth="1"/>
    <col min="3481" max="3481" width="13.625" style="90" customWidth="1"/>
    <col min="3482" max="3482" width="14.5" style="90" customWidth="1"/>
    <col min="3483" max="3502" width="8.875" style="90" customWidth="1"/>
    <col min="3503" max="3584" width="8.875" style="90"/>
    <col min="3585" max="3585" width="4.75" style="90" customWidth="1"/>
    <col min="3586" max="3586" width="11.125" style="90" customWidth="1"/>
    <col min="3587" max="3587" width="43.375" style="90" customWidth="1"/>
    <col min="3588" max="3588" width="36.25" style="90" customWidth="1"/>
    <col min="3589" max="3589" width="9.875" style="90" customWidth="1"/>
    <col min="3590" max="3590" width="22.625" style="90" customWidth="1"/>
    <col min="3591" max="3591" width="22.125" style="90" customWidth="1"/>
    <col min="3592" max="3592" width="18.625" style="90" customWidth="1"/>
    <col min="3593" max="3593" width="16.875" style="90" customWidth="1"/>
    <col min="3594" max="3596" width="22.625" style="90" customWidth="1"/>
    <col min="3597" max="3597" width="31.5" style="90" customWidth="1"/>
    <col min="3598" max="3598" width="21" style="90" customWidth="1"/>
    <col min="3599" max="3599" width="58" style="90" customWidth="1"/>
    <col min="3600" max="3600" width="14.875" style="90" customWidth="1"/>
    <col min="3601" max="3601" width="25.75" style="90" customWidth="1"/>
    <col min="3602" max="3602" width="23.125" style="90" customWidth="1"/>
    <col min="3603" max="3603" width="42.5" style="90" customWidth="1"/>
    <col min="3604" max="3604" width="18.25" style="90" customWidth="1"/>
    <col min="3605" max="3610" width="10.125" style="90" customWidth="1"/>
    <col min="3611" max="3697" width="0" style="90" hidden="1" customWidth="1"/>
    <col min="3698" max="3703" width="12.125" style="90" customWidth="1"/>
    <col min="3704" max="3704" width="36.875" style="90" customWidth="1"/>
    <col min="3705" max="3705" width="12.625" style="90" customWidth="1"/>
    <col min="3706" max="3707" width="10.625" style="90" customWidth="1"/>
    <col min="3708" max="3708" width="12.625" style="90" customWidth="1"/>
    <col min="3709" max="3710" width="10.625" style="90" customWidth="1"/>
    <col min="3711" max="3712" width="12.625" style="90" customWidth="1"/>
    <col min="3713" max="3713" width="10.625" style="90" customWidth="1"/>
    <col min="3714" max="3718" width="13.625" style="90" customWidth="1"/>
    <col min="3719" max="3719" width="50.625" style="90" customWidth="1"/>
    <col min="3720" max="3720" width="22.5" style="90" customWidth="1"/>
    <col min="3721" max="3721" width="15.5" style="90" customWidth="1"/>
    <col min="3722" max="3722" width="12.75" style="90" customWidth="1"/>
    <col min="3723" max="3723" width="11.625" style="90" customWidth="1"/>
    <col min="3724" max="3724" width="10.5" style="90" customWidth="1"/>
    <col min="3725" max="3726" width="15.75" style="90" customWidth="1"/>
    <col min="3727" max="3727" width="14.5" style="90" customWidth="1"/>
    <col min="3728" max="3728" width="15.875" style="90" customWidth="1"/>
    <col min="3729" max="3729" width="13.25" style="90" customWidth="1"/>
    <col min="3730" max="3730" width="11.375" style="90" customWidth="1"/>
    <col min="3731" max="3731" width="16.625" style="90" customWidth="1"/>
    <col min="3732" max="3733" width="8.875" style="90" customWidth="1"/>
    <col min="3734" max="3734" width="17.125" style="90" customWidth="1"/>
    <col min="3735" max="3735" width="16" style="90" customWidth="1"/>
    <col min="3736" max="3736" width="8.875" style="90" customWidth="1"/>
    <col min="3737" max="3737" width="13.625" style="90" customWidth="1"/>
    <col min="3738" max="3738" width="14.5" style="90" customWidth="1"/>
    <col min="3739" max="3758" width="8.875" style="90" customWidth="1"/>
    <col min="3759" max="3840" width="8.875" style="90"/>
    <col min="3841" max="3841" width="4.75" style="90" customWidth="1"/>
    <col min="3842" max="3842" width="11.125" style="90" customWidth="1"/>
    <col min="3843" max="3843" width="43.375" style="90" customWidth="1"/>
    <col min="3844" max="3844" width="36.25" style="90" customWidth="1"/>
    <col min="3845" max="3845" width="9.875" style="90" customWidth="1"/>
    <col min="3846" max="3846" width="22.625" style="90" customWidth="1"/>
    <col min="3847" max="3847" width="22.125" style="90" customWidth="1"/>
    <col min="3848" max="3848" width="18.625" style="90" customWidth="1"/>
    <col min="3849" max="3849" width="16.875" style="90" customWidth="1"/>
    <col min="3850" max="3852" width="22.625" style="90" customWidth="1"/>
    <col min="3853" max="3853" width="31.5" style="90" customWidth="1"/>
    <col min="3854" max="3854" width="21" style="90" customWidth="1"/>
    <col min="3855" max="3855" width="58" style="90" customWidth="1"/>
    <col min="3856" max="3856" width="14.875" style="90" customWidth="1"/>
    <col min="3857" max="3857" width="25.75" style="90" customWidth="1"/>
    <col min="3858" max="3858" width="23.125" style="90" customWidth="1"/>
    <col min="3859" max="3859" width="42.5" style="90" customWidth="1"/>
    <col min="3860" max="3860" width="18.25" style="90" customWidth="1"/>
    <col min="3861" max="3866" width="10.125" style="90" customWidth="1"/>
    <col min="3867" max="3953" width="0" style="90" hidden="1" customWidth="1"/>
    <col min="3954" max="3959" width="12.125" style="90" customWidth="1"/>
    <col min="3960" max="3960" width="36.875" style="90" customWidth="1"/>
    <col min="3961" max="3961" width="12.625" style="90" customWidth="1"/>
    <col min="3962" max="3963" width="10.625" style="90" customWidth="1"/>
    <col min="3964" max="3964" width="12.625" style="90" customWidth="1"/>
    <col min="3965" max="3966" width="10.625" style="90" customWidth="1"/>
    <col min="3967" max="3968" width="12.625" style="90" customWidth="1"/>
    <col min="3969" max="3969" width="10.625" style="90" customWidth="1"/>
    <col min="3970" max="3974" width="13.625" style="90" customWidth="1"/>
    <col min="3975" max="3975" width="50.625" style="90" customWidth="1"/>
    <col min="3976" max="3976" width="22.5" style="90" customWidth="1"/>
    <col min="3977" max="3977" width="15.5" style="90" customWidth="1"/>
    <col min="3978" max="3978" width="12.75" style="90" customWidth="1"/>
    <col min="3979" max="3979" width="11.625" style="90" customWidth="1"/>
    <col min="3980" max="3980" width="10.5" style="90" customWidth="1"/>
    <col min="3981" max="3982" width="15.75" style="90" customWidth="1"/>
    <col min="3983" max="3983" width="14.5" style="90" customWidth="1"/>
    <col min="3984" max="3984" width="15.875" style="90" customWidth="1"/>
    <col min="3985" max="3985" width="13.25" style="90" customWidth="1"/>
    <col min="3986" max="3986" width="11.375" style="90" customWidth="1"/>
    <col min="3987" max="3987" width="16.625" style="90" customWidth="1"/>
    <col min="3988" max="3989" width="8.875" style="90" customWidth="1"/>
    <col min="3990" max="3990" width="17.125" style="90" customWidth="1"/>
    <col min="3991" max="3991" width="16" style="90" customWidth="1"/>
    <col min="3992" max="3992" width="8.875" style="90" customWidth="1"/>
    <col min="3993" max="3993" width="13.625" style="90" customWidth="1"/>
    <col min="3994" max="3994" width="14.5" style="90" customWidth="1"/>
    <col min="3995" max="4014" width="8.875" style="90" customWidth="1"/>
    <col min="4015" max="4096" width="8.875" style="90"/>
    <col min="4097" max="4097" width="4.75" style="90" customWidth="1"/>
    <col min="4098" max="4098" width="11.125" style="90" customWidth="1"/>
    <col min="4099" max="4099" width="43.375" style="90" customWidth="1"/>
    <col min="4100" max="4100" width="36.25" style="90" customWidth="1"/>
    <col min="4101" max="4101" width="9.875" style="90" customWidth="1"/>
    <col min="4102" max="4102" width="22.625" style="90" customWidth="1"/>
    <col min="4103" max="4103" width="22.125" style="90" customWidth="1"/>
    <col min="4104" max="4104" width="18.625" style="90" customWidth="1"/>
    <col min="4105" max="4105" width="16.875" style="90" customWidth="1"/>
    <col min="4106" max="4108" width="22.625" style="90" customWidth="1"/>
    <col min="4109" max="4109" width="31.5" style="90" customWidth="1"/>
    <col min="4110" max="4110" width="21" style="90" customWidth="1"/>
    <col min="4111" max="4111" width="58" style="90" customWidth="1"/>
    <col min="4112" max="4112" width="14.875" style="90" customWidth="1"/>
    <col min="4113" max="4113" width="25.75" style="90" customWidth="1"/>
    <col min="4114" max="4114" width="23.125" style="90" customWidth="1"/>
    <col min="4115" max="4115" width="42.5" style="90" customWidth="1"/>
    <col min="4116" max="4116" width="18.25" style="90" customWidth="1"/>
    <col min="4117" max="4122" width="10.125" style="90" customWidth="1"/>
    <col min="4123" max="4209" width="0" style="90" hidden="1" customWidth="1"/>
    <col min="4210" max="4215" width="12.125" style="90" customWidth="1"/>
    <col min="4216" max="4216" width="36.875" style="90" customWidth="1"/>
    <col min="4217" max="4217" width="12.625" style="90" customWidth="1"/>
    <col min="4218" max="4219" width="10.625" style="90" customWidth="1"/>
    <col min="4220" max="4220" width="12.625" style="90" customWidth="1"/>
    <col min="4221" max="4222" width="10.625" style="90" customWidth="1"/>
    <col min="4223" max="4224" width="12.625" style="90" customWidth="1"/>
    <col min="4225" max="4225" width="10.625" style="90" customWidth="1"/>
    <col min="4226" max="4230" width="13.625" style="90" customWidth="1"/>
    <col min="4231" max="4231" width="50.625" style="90" customWidth="1"/>
    <col min="4232" max="4232" width="22.5" style="90" customWidth="1"/>
    <col min="4233" max="4233" width="15.5" style="90" customWidth="1"/>
    <col min="4234" max="4234" width="12.75" style="90" customWidth="1"/>
    <col min="4235" max="4235" width="11.625" style="90" customWidth="1"/>
    <col min="4236" max="4236" width="10.5" style="90" customWidth="1"/>
    <col min="4237" max="4238" width="15.75" style="90" customWidth="1"/>
    <col min="4239" max="4239" width="14.5" style="90" customWidth="1"/>
    <col min="4240" max="4240" width="15.875" style="90" customWidth="1"/>
    <col min="4241" max="4241" width="13.25" style="90" customWidth="1"/>
    <col min="4242" max="4242" width="11.375" style="90" customWidth="1"/>
    <col min="4243" max="4243" width="16.625" style="90" customWidth="1"/>
    <col min="4244" max="4245" width="8.875" style="90" customWidth="1"/>
    <col min="4246" max="4246" width="17.125" style="90" customWidth="1"/>
    <col min="4247" max="4247" width="16" style="90" customWidth="1"/>
    <col min="4248" max="4248" width="8.875" style="90" customWidth="1"/>
    <col min="4249" max="4249" width="13.625" style="90" customWidth="1"/>
    <col min="4250" max="4250" width="14.5" style="90" customWidth="1"/>
    <col min="4251" max="4270" width="8.875" style="90" customWidth="1"/>
    <col min="4271" max="4352" width="8.875" style="90"/>
    <col min="4353" max="4353" width="4.75" style="90" customWidth="1"/>
    <col min="4354" max="4354" width="11.125" style="90" customWidth="1"/>
    <col min="4355" max="4355" width="43.375" style="90" customWidth="1"/>
    <col min="4356" max="4356" width="36.25" style="90" customWidth="1"/>
    <col min="4357" max="4357" width="9.875" style="90" customWidth="1"/>
    <col min="4358" max="4358" width="22.625" style="90" customWidth="1"/>
    <col min="4359" max="4359" width="22.125" style="90" customWidth="1"/>
    <col min="4360" max="4360" width="18.625" style="90" customWidth="1"/>
    <col min="4361" max="4361" width="16.875" style="90" customWidth="1"/>
    <col min="4362" max="4364" width="22.625" style="90" customWidth="1"/>
    <col min="4365" max="4365" width="31.5" style="90" customWidth="1"/>
    <col min="4366" max="4366" width="21" style="90" customWidth="1"/>
    <col min="4367" max="4367" width="58" style="90" customWidth="1"/>
    <col min="4368" max="4368" width="14.875" style="90" customWidth="1"/>
    <col min="4369" max="4369" width="25.75" style="90" customWidth="1"/>
    <col min="4370" max="4370" width="23.125" style="90" customWidth="1"/>
    <col min="4371" max="4371" width="42.5" style="90" customWidth="1"/>
    <col min="4372" max="4372" width="18.25" style="90" customWidth="1"/>
    <col min="4373" max="4378" width="10.125" style="90" customWidth="1"/>
    <col min="4379" max="4465" width="0" style="90" hidden="1" customWidth="1"/>
    <col min="4466" max="4471" width="12.125" style="90" customWidth="1"/>
    <col min="4472" max="4472" width="36.875" style="90" customWidth="1"/>
    <col min="4473" max="4473" width="12.625" style="90" customWidth="1"/>
    <col min="4474" max="4475" width="10.625" style="90" customWidth="1"/>
    <col min="4476" max="4476" width="12.625" style="90" customWidth="1"/>
    <col min="4477" max="4478" width="10.625" style="90" customWidth="1"/>
    <col min="4479" max="4480" width="12.625" style="90" customWidth="1"/>
    <col min="4481" max="4481" width="10.625" style="90" customWidth="1"/>
    <col min="4482" max="4486" width="13.625" style="90" customWidth="1"/>
    <col min="4487" max="4487" width="50.625" style="90" customWidth="1"/>
    <col min="4488" max="4488" width="22.5" style="90" customWidth="1"/>
    <col min="4489" max="4489" width="15.5" style="90" customWidth="1"/>
    <col min="4490" max="4490" width="12.75" style="90" customWidth="1"/>
    <col min="4491" max="4491" width="11.625" style="90" customWidth="1"/>
    <col min="4492" max="4492" width="10.5" style="90" customWidth="1"/>
    <col min="4493" max="4494" width="15.75" style="90" customWidth="1"/>
    <col min="4495" max="4495" width="14.5" style="90" customWidth="1"/>
    <col min="4496" max="4496" width="15.875" style="90" customWidth="1"/>
    <col min="4497" max="4497" width="13.25" style="90" customWidth="1"/>
    <col min="4498" max="4498" width="11.375" style="90" customWidth="1"/>
    <col min="4499" max="4499" width="16.625" style="90" customWidth="1"/>
    <col min="4500" max="4501" width="8.875" style="90" customWidth="1"/>
    <col min="4502" max="4502" width="17.125" style="90" customWidth="1"/>
    <col min="4503" max="4503" width="16" style="90" customWidth="1"/>
    <col min="4504" max="4504" width="8.875" style="90" customWidth="1"/>
    <col min="4505" max="4505" width="13.625" style="90" customWidth="1"/>
    <col min="4506" max="4506" width="14.5" style="90" customWidth="1"/>
    <col min="4507" max="4526" width="8.875" style="90" customWidth="1"/>
    <col min="4527" max="4608" width="8.875" style="90"/>
    <col min="4609" max="4609" width="4.75" style="90" customWidth="1"/>
    <col min="4610" max="4610" width="11.125" style="90" customWidth="1"/>
    <col min="4611" max="4611" width="43.375" style="90" customWidth="1"/>
    <col min="4612" max="4612" width="36.25" style="90" customWidth="1"/>
    <col min="4613" max="4613" width="9.875" style="90" customWidth="1"/>
    <col min="4614" max="4614" width="22.625" style="90" customWidth="1"/>
    <col min="4615" max="4615" width="22.125" style="90" customWidth="1"/>
    <col min="4616" max="4616" width="18.625" style="90" customWidth="1"/>
    <col min="4617" max="4617" width="16.875" style="90" customWidth="1"/>
    <col min="4618" max="4620" width="22.625" style="90" customWidth="1"/>
    <col min="4621" max="4621" width="31.5" style="90" customWidth="1"/>
    <col min="4622" max="4622" width="21" style="90" customWidth="1"/>
    <col min="4623" max="4623" width="58" style="90" customWidth="1"/>
    <col min="4624" max="4624" width="14.875" style="90" customWidth="1"/>
    <col min="4625" max="4625" width="25.75" style="90" customWidth="1"/>
    <col min="4626" max="4626" width="23.125" style="90" customWidth="1"/>
    <col min="4627" max="4627" width="42.5" style="90" customWidth="1"/>
    <col min="4628" max="4628" width="18.25" style="90" customWidth="1"/>
    <col min="4629" max="4634" width="10.125" style="90" customWidth="1"/>
    <col min="4635" max="4721" width="0" style="90" hidden="1" customWidth="1"/>
    <col min="4722" max="4727" width="12.125" style="90" customWidth="1"/>
    <col min="4728" max="4728" width="36.875" style="90" customWidth="1"/>
    <col min="4729" max="4729" width="12.625" style="90" customWidth="1"/>
    <col min="4730" max="4731" width="10.625" style="90" customWidth="1"/>
    <col min="4732" max="4732" width="12.625" style="90" customWidth="1"/>
    <col min="4733" max="4734" width="10.625" style="90" customWidth="1"/>
    <col min="4735" max="4736" width="12.625" style="90" customWidth="1"/>
    <col min="4737" max="4737" width="10.625" style="90" customWidth="1"/>
    <col min="4738" max="4742" width="13.625" style="90" customWidth="1"/>
    <col min="4743" max="4743" width="50.625" style="90" customWidth="1"/>
    <col min="4744" max="4744" width="22.5" style="90" customWidth="1"/>
    <col min="4745" max="4745" width="15.5" style="90" customWidth="1"/>
    <col min="4746" max="4746" width="12.75" style="90" customWidth="1"/>
    <col min="4747" max="4747" width="11.625" style="90" customWidth="1"/>
    <col min="4748" max="4748" width="10.5" style="90" customWidth="1"/>
    <col min="4749" max="4750" width="15.75" style="90" customWidth="1"/>
    <col min="4751" max="4751" width="14.5" style="90" customWidth="1"/>
    <col min="4752" max="4752" width="15.875" style="90" customWidth="1"/>
    <col min="4753" max="4753" width="13.25" style="90" customWidth="1"/>
    <col min="4754" max="4754" width="11.375" style="90" customWidth="1"/>
    <col min="4755" max="4755" width="16.625" style="90" customWidth="1"/>
    <col min="4756" max="4757" width="8.875" style="90" customWidth="1"/>
    <col min="4758" max="4758" width="17.125" style="90" customWidth="1"/>
    <col min="4759" max="4759" width="16" style="90" customWidth="1"/>
    <col min="4760" max="4760" width="8.875" style="90" customWidth="1"/>
    <col min="4761" max="4761" width="13.625" style="90" customWidth="1"/>
    <col min="4762" max="4762" width="14.5" style="90" customWidth="1"/>
    <col min="4763" max="4782" width="8.875" style="90" customWidth="1"/>
    <col min="4783" max="4864" width="8.875" style="90"/>
    <col min="4865" max="4865" width="4.75" style="90" customWidth="1"/>
    <col min="4866" max="4866" width="11.125" style="90" customWidth="1"/>
    <col min="4867" max="4867" width="43.375" style="90" customWidth="1"/>
    <col min="4868" max="4868" width="36.25" style="90" customWidth="1"/>
    <col min="4869" max="4869" width="9.875" style="90" customWidth="1"/>
    <col min="4870" max="4870" width="22.625" style="90" customWidth="1"/>
    <col min="4871" max="4871" width="22.125" style="90" customWidth="1"/>
    <col min="4872" max="4872" width="18.625" style="90" customWidth="1"/>
    <col min="4873" max="4873" width="16.875" style="90" customWidth="1"/>
    <col min="4874" max="4876" width="22.625" style="90" customWidth="1"/>
    <col min="4877" max="4877" width="31.5" style="90" customWidth="1"/>
    <col min="4878" max="4878" width="21" style="90" customWidth="1"/>
    <col min="4879" max="4879" width="58" style="90" customWidth="1"/>
    <col min="4880" max="4880" width="14.875" style="90" customWidth="1"/>
    <col min="4881" max="4881" width="25.75" style="90" customWidth="1"/>
    <col min="4882" max="4882" width="23.125" style="90" customWidth="1"/>
    <col min="4883" max="4883" width="42.5" style="90" customWidth="1"/>
    <col min="4884" max="4884" width="18.25" style="90" customWidth="1"/>
    <col min="4885" max="4890" width="10.125" style="90" customWidth="1"/>
    <col min="4891" max="4977" width="0" style="90" hidden="1" customWidth="1"/>
    <col min="4978" max="4983" width="12.125" style="90" customWidth="1"/>
    <col min="4984" max="4984" width="36.875" style="90" customWidth="1"/>
    <col min="4985" max="4985" width="12.625" style="90" customWidth="1"/>
    <col min="4986" max="4987" width="10.625" style="90" customWidth="1"/>
    <col min="4988" max="4988" width="12.625" style="90" customWidth="1"/>
    <col min="4989" max="4990" width="10.625" style="90" customWidth="1"/>
    <col min="4991" max="4992" width="12.625" style="90" customWidth="1"/>
    <col min="4993" max="4993" width="10.625" style="90" customWidth="1"/>
    <col min="4994" max="4998" width="13.625" style="90" customWidth="1"/>
    <col min="4999" max="4999" width="50.625" style="90" customWidth="1"/>
    <col min="5000" max="5000" width="22.5" style="90" customWidth="1"/>
    <col min="5001" max="5001" width="15.5" style="90" customWidth="1"/>
    <col min="5002" max="5002" width="12.75" style="90" customWidth="1"/>
    <col min="5003" max="5003" width="11.625" style="90" customWidth="1"/>
    <col min="5004" max="5004" width="10.5" style="90" customWidth="1"/>
    <col min="5005" max="5006" width="15.75" style="90" customWidth="1"/>
    <col min="5007" max="5007" width="14.5" style="90" customWidth="1"/>
    <col min="5008" max="5008" width="15.875" style="90" customWidth="1"/>
    <col min="5009" max="5009" width="13.25" style="90" customWidth="1"/>
    <col min="5010" max="5010" width="11.375" style="90" customWidth="1"/>
    <col min="5011" max="5011" width="16.625" style="90" customWidth="1"/>
    <col min="5012" max="5013" width="8.875" style="90" customWidth="1"/>
    <col min="5014" max="5014" width="17.125" style="90" customWidth="1"/>
    <col min="5015" max="5015" width="16" style="90" customWidth="1"/>
    <col min="5016" max="5016" width="8.875" style="90" customWidth="1"/>
    <col min="5017" max="5017" width="13.625" style="90" customWidth="1"/>
    <col min="5018" max="5018" width="14.5" style="90" customWidth="1"/>
    <col min="5019" max="5038" width="8.875" style="90" customWidth="1"/>
    <col min="5039" max="5120" width="8.875" style="90"/>
    <col min="5121" max="5121" width="4.75" style="90" customWidth="1"/>
    <col min="5122" max="5122" width="11.125" style="90" customWidth="1"/>
    <col min="5123" max="5123" width="43.375" style="90" customWidth="1"/>
    <col min="5124" max="5124" width="36.25" style="90" customWidth="1"/>
    <col min="5125" max="5125" width="9.875" style="90" customWidth="1"/>
    <col min="5126" max="5126" width="22.625" style="90" customWidth="1"/>
    <col min="5127" max="5127" width="22.125" style="90" customWidth="1"/>
    <col min="5128" max="5128" width="18.625" style="90" customWidth="1"/>
    <col min="5129" max="5129" width="16.875" style="90" customWidth="1"/>
    <col min="5130" max="5132" width="22.625" style="90" customWidth="1"/>
    <col min="5133" max="5133" width="31.5" style="90" customWidth="1"/>
    <col min="5134" max="5134" width="21" style="90" customWidth="1"/>
    <col min="5135" max="5135" width="58" style="90" customWidth="1"/>
    <col min="5136" max="5136" width="14.875" style="90" customWidth="1"/>
    <col min="5137" max="5137" width="25.75" style="90" customWidth="1"/>
    <col min="5138" max="5138" width="23.125" style="90" customWidth="1"/>
    <col min="5139" max="5139" width="42.5" style="90" customWidth="1"/>
    <col min="5140" max="5140" width="18.25" style="90" customWidth="1"/>
    <col min="5141" max="5146" width="10.125" style="90" customWidth="1"/>
    <col min="5147" max="5233" width="0" style="90" hidden="1" customWidth="1"/>
    <col min="5234" max="5239" width="12.125" style="90" customWidth="1"/>
    <col min="5240" max="5240" width="36.875" style="90" customWidth="1"/>
    <col min="5241" max="5241" width="12.625" style="90" customWidth="1"/>
    <col min="5242" max="5243" width="10.625" style="90" customWidth="1"/>
    <col min="5244" max="5244" width="12.625" style="90" customWidth="1"/>
    <col min="5245" max="5246" width="10.625" style="90" customWidth="1"/>
    <col min="5247" max="5248" width="12.625" style="90" customWidth="1"/>
    <col min="5249" max="5249" width="10.625" style="90" customWidth="1"/>
    <col min="5250" max="5254" width="13.625" style="90" customWidth="1"/>
    <col min="5255" max="5255" width="50.625" style="90" customWidth="1"/>
    <col min="5256" max="5256" width="22.5" style="90" customWidth="1"/>
    <col min="5257" max="5257" width="15.5" style="90" customWidth="1"/>
    <col min="5258" max="5258" width="12.75" style="90" customWidth="1"/>
    <col min="5259" max="5259" width="11.625" style="90" customWidth="1"/>
    <col min="5260" max="5260" width="10.5" style="90" customWidth="1"/>
    <col min="5261" max="5262" width="15.75" style="90" customWidth="1"/>
    <col min="5263" max="5263" width="14.5" style="90" customWidth="1"/>
    <col min="5264" max="5264" width="15.875" style="90" customWidth="1"/>
    <col min="5265" max="5265" width="13.25" style="90" customWidth="1"/>
    <col min="5266" max="5266" width="11.375" style="90" customWidth="1"/>
    <col min="5267" max="5267" width="16.625" style="90" customWidth="1"/>
    <col min="5268" max="5269" width="8.875" style="90" customWidth="1"/>
    <col min="5270" max="5270" width="17.125" style="90" customWidth="1"/>
    <col min="5271" max="5271" width="16" style="90" customWidth="1"/>
    <col min="5272" max="5272" width="8.875" style="90" customWidth="1"/>
    <col min="5273" max="5273" width="13.625" style="90" customWidth="1"/>
    <col min="5274" max="5274" width="14.5" style="90" customWidth="1"/>
    <col min="5275" max="5294" width="8.875" style="90" customWidth="1"/>
    <col min="5295" max="5376" width="8.875" style="90"/>
    <col min="5377" max="5377" width="4.75" style="90" customWidth="1"/>
    <col min="5378" max="5378" width="11.125" style="90" customWidth="1"/>
    <col min="5379" max="5379" width="43.375" style="90" customWidth="1"/>
    <col min="5380" max="5380" width="36.25" style="90" customWidth="1"/>
    <col min="5381" max="5381" width="9.875" style="90" customWidth="1"/>
    <col min="5382" max="5382" width="22.625" style="90" customWidth="1"/>
    <col min="5383" max="5383" width="22.125" style="90" customWidth="1"/>
    <col min="5384" max="5384" width="18.625" style="90" customWidth="1"/>
    <col min="5385" max="5385" width="16.875" style="90" customWidth="1"/>
    <col min="5386" max="5388" width="22.625" style="90" customWidth="1"/>
    <col min="5389" max="5389" width="31.5" style="90" customWidth="1"/>
    <col min="5390" max="5390" width="21" style="90" customWidth="1"/>
    <col min="5391" max="5391" width="58" style="90" customWidth="1"/>
    <col min="5392" max="5392" width="14.875" style="90" customWidth="1"/>
    <col min="5393" max="5393" width="25.75" style="90" customWidth="1"/>
    <col min="5394" max="5394" width="23.125" style="90" customWidth="1"/>
    <col min="5395" max="5395" width="42.5" style="90" customWidth="1"/>
    <col min="5396" max="5396" width="18.25" style="90" customWidth="1"/>
    <col min="5397" max="5402" width="10.125" style="90" customWidth="1"/>
    <col min="5403" max="5489" width="0" style="90" hidden="1" customWidth="1"/>
    <col min="5490" max="5495" width="12.125" style="90" customWidth="1"/>
    <col min="5496" max="5496" width="36.875" style="90" customWidth="1"/>
    <col min="5497" max="5497" width="12.625" style="90" customWidth="1"/>
    <col min="5498" max="5499" width="10.625" style="90" customWidth="1"/>
    <col min="5500" max="5500" width="12.625" style="90" customWidth="1"/>
    <col min="5501" max="5502" width="10.625" style="90" customWidth="1"/>
    <col min="5503" max="5504" width="12.625" style="90" customWidth="1"/>
    <col min="5505" max="5505" width="10.625" style="90" customWidth="1"/>
    <col min="5506" max="5510" width="13.625" style="90" customWidth="1"/>
    <col min="5511" max="5511" width="50.625" style="90" customWidth="1"/>
    <col min="5512" max="5512" width="22.5" style="90" customWidth="1"/>
    <col min="5513" max="5513" width="15.5" style="90" customWidth="1"/>
    <col min="5514" max="5514" width="12.75" style="90" customWidth="1"/>
    <col min="5515" max="5515" width="11.625" style="90" customWidth="1"/>
    <col min="5516" max="5516" width="10.5" style="90" customWidth="1"/>
    <col min="5517" max="5518" width="15.75" style="90" customWidth="1"/>
    <col min="5519" max="5519" width="14.5" style="90" customWidth="1"/>
    <col min="5520" max="5520" width="15.875" style="90" customWidth="1"/>
    <col min="5521" max="5521" width="13.25" style="90" customWidth="1"/>
    <col min="5522" max="5522" width="11.375" style="90" customWidth="1"/>
    <col min="5523" max="5523" width="16.625" style="90" customWidth="1"/>
    <col min="5524" max="5525" width="8.875" style="90" customWidth="1"/>
    <col min="5526" max="5526" width="17.125" style="90" customWidth="1"/>
    <col min="5527" max="5527" width="16" style="90" customWidth="1"/>
    <col min="5528" max="5528" width="8.875" style="90" customWidth="1"/>
    <col min="5529" max="5529" width="13.625" style="90" customWidth="1"/>
    <col min="5530" max="5530" width="14.5" style="90" customWidth="1"/>
    <col min="5531" max="5550" width="8.875" style="90" customWidth="1"/>
    <col min="5551" max="5632" width="8.875" style="90"/>
    <col min="5633" max="5633" width="4.75" style="90" customWidth="1"/>
    <col min="5634" max="5634" width="11.125" style="90" customWidth="1"/>
    <col min="5635" max="5635" width="43.375" style="90" customWidth="1"/>
    <col min="5636" max="5636" width="36.25" style="90" customWidth="1"/>
    <col min="5637" max="5637" width="9.875" style="90" customWidth="1"/>
    <col min="5638" max="5638" width="22.625" style="90" customWidth="1"/>
    <col min="5639" max="5639" width="22.125" style="90" customWidth="1"/>
    <col min="5640" max="5640" width="18.625" style="90" customWidth="1"/>
    <col min="5641" max="5641" width="16.875" style="90" customWidth="1"/>
    <col min="5642" max="5644" width="22.625" style="90" customWidth="1"/>
    <col min="5645" max="5645" width="31.5" style="90" customWidth="1"/>
    <col min="5646" max="5646" width="21" style="90" customWidth="1"/>
    <col min="5647" max="5647" width="58" style="90" customWidth="1"/>
    <col min="5648" max="5648" width="14.875" style="90" customWidth="1"/>
    <col min="5649" max="5649" width="25.75" style="90" customWidth="1"/>
    <col min="5650" max="5650" width="23.125" style="90" customWidth="1"/>
    <col min="5651" max="5651" width="42.5" style="90" customWidth="1"/>
    <col min="5652" max="5652" width="18.25" style="90" customWidth="1"/>
    <col min="5653" max="5658" width="10.125" style="90" customWidth="1"/>
    <col min="5659" max="5745" width="0" style="90" hidden="1" customWidth="1"/>
    <col min="5746" max="5751" width="12.125" style="90" customWidth="1"/>
    <col min="5752" max="5752" width="36.875" style="90" customWidth="1"/>
    <col min="5753" max="5753" width="12.625" style="90" customWidth="1"/>
    <col min="5754" max="5755" width="10.625" style="90" customWidth="1"/>
    <col min="5756" max="5756" width="12.625" style="90" customWidth="1"/>
    <col min="5757" max="5758" width="10.625" style="90" customWidth="1"/>
    <col min="5759" max="5760" width="12.625" style="90" customWidth="1"/>
    <col min="5761" max="5761" width="10.625" style="90" customWidth="1"/>
    <col min="5762" max="5766" width="13.625" style="90" customWidth="1"/>
    <col min="5767" max="5767" width="50.625" style="90" customWidth="1"/>
    <col min="5768" max="5768" width="22.5" style="90" customWidth="1"/>
    <col min="5769" max="5769" width="15.5" style="90" customWidth="1"/>
    <col min="5770" max="5770" width="12.75" style="90" customWidth="1"/>
    <col min="5771" max="5771" width="11.625" style="90" customWidth="1"/>
    <col min="5772" max="5772" width="10.5" style="90" customWidth="1"/>
    <col min="5773" max="5774" width="15.75" style="90" customWidth="1"/>
    <col min="5775" max="5775" width="14.5" style="90" customWidth="1"/>
    <col min="5776" max="5776" width="15.875" style="90" customWidth="1"/>
    <col min="5777" max="5777" width="13.25" style="90" customWidth="1"/>
    <col min="5778" max="5778" width="11.375" style="90" customWidth="1"/>
    <col min="5779" max="5779" width="16.625" style="90" customWidth="1"/>
    <col min="5780" max="5781" width="8.875" style="90" customWidth="1"/>
    <col min="5782" max="5782" width="17.125" style="90" customWidth="1"/>
    <col min="5783" max="5783" width="16" style="90" customWidth="1"/>
    <col min="5784" max="5784" width="8.875" style="90" customWidth="1"/>
    <col min="5785" max="5785" width="13.625" style="90" customWidth="1"/>
    <col min="5786" max="5786" width="14.5" style="90" customWidth="1"/>
    <col min="5787" max="5806" width="8.875" style="90" customWidth="1"/>
    <col min="5807" max="5888" width="8.875" style="90"/>
    <col min="5889" max="5889" width="4.75" style="90" customWidth="1"/>
    <col min="5890" max="5890" width="11.125" style="90" customWidth="1"/>
    <col min="5891" max="5891" width="43.375" style="90" customWidth="1"/>
    <col min="5892" max="5892" width="36.25" style="90" customWidth="1"/>
    <col min="5893" max="5893" width="9.875" style="90" customWidth="1"/>
    <col min="5894" max="5894" width="22.625" style="90" customWidth="1"/>
    <col min="5895" max="5895" width="22.125" style="90" customWidth="1"/>
    <col min="5896" max="5896" width="18.625" style="90" customWidth="1"/>
    <col min="5897" max="5897" width="16.875" style="90" customWidth="1"/>
    <col min="5898" max="5900" width="22.625" style="90" customWidth="1"/>
    <col min="5901" max="5901" width="31.5" style="90" customWidth="1"/>
    <col min="5902" max="5902" width="21" style="90" customWidth="1"/>
    <col min="5903" max="5903" width="58" style="90" customWidth="1"/>
    <col min="5904" max="5904" width="14.875" style="90" customWidth="1"/>
    <col min="5905" max="5905" width="25.75" style="90" customWidth="1"/>
    <col min="5906" max="5906" width="23.125" style="90" customWidth="1"/>
    <col min="5907" max="5907" width="42.5" style="90" customWidth="1"/>
    <col min="5908" max="5908" width="18.25" style="90" customWidth="1"/>
    <col min="5909" max="5914" width="10.125" style="90" customWidth="1"/>
    <col min="5915" max="6001" width="0" style="90" hidden="1" customWidth="1"/>
    <col min="6002" max="6007" width="12.125" style="90" customWidth="1"/>
    <col min="6008" max="6008" width="36.875" style="90" customWidth="1"/>
    <col min="6009" max="6009" width="12.625" style="90" customWidth="1"/>
    <col min="6010" max="6011" width="10.625" style="90" customWidth="1"/>
    <col min="6012" max="6012" width="12.625" style="90" customWidth="1"/>
    <col min="6013" max="6014" width="10.625" style="90" customWidth="1"/>
    <col min="6015" max="6016" width="12.625" style="90" customWidth="1"/>
    <col min="6017" max="6017" width="10.625" style="90" customWidth="1"/>
    <col min="6018" max="6022" width="13.625" style="90" customWidth="1"/>
    <col min="6023" max="6023" width="50.625" style="90" customWidth="1"/>
    <col min="6024" max="6024" width="22.5" style="90" customWidth="1"/>
    <col min="6025" max="6025" width="15.5" style="90" customWidth="1"/>
    <col min="6026" max="6026" width="12.75" style="90" customWidth="1"/>
    <col min="6027" max="6027" width="11.625" style="90" customWidth="1"/>
    <col min="6028" max="6028" width="10.5" style="90" customWidth="1"/>
    <col min="6029" max="6030" width="15.75" style="90" customWidth="1"/>
    <col min="6031" max="6031" width="14.5" style="90" customWidth="1"/>
    <col min="6032" max="6032" width="15.875" style="90" customWidth="1"/>
    <col min="6033" max="6033" width="13.25" style="90" customWidth="1"/>
    <col min="6034" max="6034" width="11.375" style="90" customWidth="1"/>
    <col min="6035" max="6035" width="16.625" style="90" customWidth="1"/>
    <col min="6036" max="6037" width="8.875" style="90" customWidth="1"/>
    <col min="6038" max="6038" width="17.125" style="90" customWidth="1"/>
    <col min="6039" max="6039" width="16" style="90" customWidth="1"/>
    <col min="6040" max="6040" width="8.875" style="90" customWidth="1"/>
    <col min="6041" max="6041" width="13.625" style="90" customWidth="1"/>
    <col min="6042" max="6042" width="14.5" style="90" customWidth="1"/>
    <col min="6043" max="6062" width="8.875" style="90" customWidth="1"/>
    <col min="6063" max="6144" width="8.875" style="90"/>
    <col min="6145" max="6145" width="4.75" style="90" customWidth="1"/>
    <col min="6146" max="6146" width="11.125" style="90" customWidth="1"/>
    <col min="6147" max="6147" width="43.375" style="90" customWidth="1"/>
    <col min="6148" max="6148" width="36.25" style="90" customWidth="1"/>
    <col min="6149" max="6149" width="9.875" style="90" customWidth="1"/>
    <col min="6150" max="6150" width="22.625" style="90" customWidth="1"/>
    <col min="6151" max="6151" width="22.125" style="90" customWidth="1"/>
    <col min="6152" max="6152" width="18.625" style="90" customWidth="1"/>
    <col min="6153" max="6153" width="16.875" style="90" customWidth="1"/>
    <col min="6154" max="6156" width="22.625" style="90" customWidth="1"/>
    <col min="6157" max="6157" width="31.5" style="90" customWidth="1"/>
    <col min="6158" max="6158" width="21" style="90" customWidth="1"/>
    <col min="6159" max="6159" width="58" style="90" customWidth="1"/>
    <col min="6160" max="6160" width="14.875" style="90" customWidth="1"/>
    <col min="6161" max="6161" width="25.75" style="90" customWidth="1"/>
    <col min="6162" max="6162" width="23.125" style="90" customWidth="1"/>
    <col min="6163" max="6163" width="42.5" style="90" customWidth="1"/>
    <col min="6164" max="6164" width="18.25" style="90" customWidth="1"/>
    <col min="6165" max="6170" width="10.125" style="90" customWidth="1"/>
    <col min="6171" max="6257" width="0" style="90" hidden="1" customWidth="1"/>
    <col min="6258" max="6263" width="12.125" style="90" customWidth="1"/>
    <col min="6264" max="6264" width="36.875" style="90" customWidth="1"/>
    <col min="6265" max="6265" width="12.625" style="90" customWidth="1"/>
    <col min="6266" max="6267" width="10.625" style="90" customWidth="1"/>
    <col min="6268" max="6268" width="12.625" style="90" customWidth="1"/>
    <col min="6269" max="6270" width="10.625" style="90" customWidth="1"/>
    <col min="6271" max="6272" width="12.625" style="90" customWidth="1"/>
    <col min="6273" max="6273" width="10.625" style="90" customWidth="1"/>
    <col min="6274" max="6278" width="13.625" style="90" customWidth="1"/>
    <col min="6279" max="6279" width="50.625" style="90" customWidth="1"/>
    <col min="6280" max="6280" width="22.5" style="90" customWidth="1"/>
    <col min="6281" max="6281" width="15.5" style="90" customWidth="1"/>
    <col min="6282" max="6282" width="12.75" style="90" customWidth="1"/>
    <col min="6283" max="6283" width="11.625" style="90" customWidth="1"/>
    <col min="6284" max="6284" width="10.5" style="90" customWidth="1"/>
    <col min="6285" max="6286" width="15.75" style="90" customWidth="1"/>
    <col min="6287" max="6287" width="14.5" style="90" customWidth="1"/>
    <col min="6288" max="6288" width="15.875" style="90" customWidth="1"/>
    <col min="6289" max="6289" width="13.25" style="90" customWidth="1"/>
    <col min="6290" max="6290" width="11.375" style="90" customWidth="1"/>
    <col min="6291" max="6291" width="16.625" style="90" customWidth="1"/>
    <col min="6292" max="6293" width="8.875" style="90" customWidth="1"/>
    <col min="6294" max="6294" width="17.125" style="90" customWidth="1"/>
    <col min="6295" max="6295" width="16" style="90" customWidth="1"/>
    <col min="6296" max="6296" width="8.875" style="90" customWidth="1"/>
    <col min="6297" max="6297" width="13.625" style="90" customWidth="1"/>
    <col min="6298" max="6298" width="14.5" style="90" customWidth="1"/>
    <col min="6299" max="6318" width="8.875" style="90" customWidth="1"/>
    <col min="6319" max="6400" width="8.875" style="90"/>
    <col min="6401" max="6401" width="4.75" style="90" customWidth="1"/>
    <col min="6402" max="6402" width="11.125" style="90" customWidth="1"/>
    <col min="6403" max="6403" width="43.375" style="90" customWidth="1"/>
    <col min="6404" max="6404" width="36.25" style="90" customWidth="1"/>
    <col min="6405" max="6405" width="9.875" style="90" customWidth="1"/>
    <col min="6406" max="6406" width="22.625" style="90" customWidth="1"/>
    <col min="6407" max="6407" width="22.125" style="90" customWidth="1"/>
    <col min="6408" max="6408" width="18.625" style="90" customWidth="1"/>
    <col min="6409" max="6409" width="16.875" style="90" customWidth="1"/>
    <col min="6410" max="6412" width="22.625" style="90" customWidth="1"/>
    <col min="6413" max="6413" width="31.5" style="90" customWidth="1"/>
    <col min="6414" max="6414" width="21" style="90" customWidth="1"/>
    <col min="6415" max="6415" width="58" style="90" customWidth="1"/>
    <col min="6416" max="6416" width="14.875" style="90" customWidth="1"/>
    <col min="6417" max="6417" width="25.75" style="90" customWidth="1"/>
    <col min="6418" max="6418" width="23.125" style="90" customWidth="1"/>
    <col min="6419" max="6419" width="42.5" style="90" customWidth="1"/>
    <col min="6420" max="6420" width="18.25" style="90" customWidth="1"/>
    <col min="6421" max="6426" width="10.125" style="90" customWidth="1"/>
    <col min="6427" max="6513" width="0" style="90" hidden="1" customWidth="1"/>
    <col min="6514" max="6519" width="12.125" style="90" customWidth="1"/>
    <col min="6520" max="6520" width="36.875" style="90" customWidth="1"/>
    <col min="6521" max="6521" width="12.625" style="90" customWidth="1"/>
    <col min="6522" max="6523" width="10.625" style="90" customWidth="1"/>
    <col min="6524" max="6524" width="12.625" style="90" customWidth="1"/>
    <col min="6525" max="6526" width="10.625" style="90" customWidth="1"/>
    <col min="6527" max="6528" width="12.625" style="90" customWidth="1"/>
    <col min="6529" max="6529" width="10.625" style="90" customWidth="1"/>
    <col min="6530" max="6534" width="13.625" style="90" customWidth="1"/>
    <col min="6535" max="6535" width="50.625" style="90" customWidth="1"/>
    <col min="6536" max="6536" width="22.5" style="90" customWidth="1"/>
    <col min="6537" max="6537" width="15.5" style="90" customWidth="1"/>
    <col min="6538" max="6538" width="12.75" style="90" customWidth="1"/>
    <col min="6539" max="6539" width="11.625" style="90" customWidth="1"/>
    <col min="6540" max="6540" width="10.5" style="90" customWidth="1"/>
    <col min="6541" max="6542" width="15.75" style="90" customWidth="1"/>
    <col min="6543" max="6543" width="14.5" style="90" customWidth="1"/>
    <col min="6544" max="6544" width="15.875" style="90" customWidth="1"/>
    <col min="6545" max="6545" width="13.25" style="90" customWidth="1"/>
    <col min="6546" max="6546" width="11.375" style="90" customWidth="1"/>
    <col min="6547" max="6547" width="16.625" style="90" customWidth="1"/>
    <col min="6548" max="6549" width="8.875" style="90" customWidth="1"/>
    <col min="6550" max="6550" width="17.125" style="90" customWidth="1"/>
    <col min="6551" max="6551" width="16" style="90" customWidth="1"/>
    <col min="6552" max="6552" width="8.875" style="90" customWidth="1"/>
    <col min="6553" max="6553" width="13.625" style="90" customWidth="1"/>
    <col min="6554" max="6554" width="14.5" style="90" customWidth="1"/>
    <col min="6555" max="6574" width="8.875" style="90" customWidth="1"/>
    <col min="6575" max="6656" width="8.875" style="90"/>
    <col min="6657" max="6657" width="4.75" style="90" customWidth="1"/>
    <col min="6658" max="6658" width="11.125" style="90" customWidth="1"/>
    <col min="6659" max="6659" width="43.375" style="90" customWidth="1"/>
    <col min="6660" max="6660" width="36.25" style="90" customWidth="1"/>
    <col min="6661" max="6661" width="9.875" style="90" customWidth="1"/>
    <col min="6662" max="6662" width="22.625" style="90" customWidth="1"/>
    <col min="6663" max="6663" width="22.125" style="90" customWidth="1"/>
    <col min="6664" max="6664" width="18.625" style="90" customWidth="1"/>
    <col min="6665" max="6665" width="16.875" style="90" customWidth="1"/>
    <col min="6666" max="6668" width="22.625" style="90" customWidth="1"/>
    <col min="6669" max="6669" width="31.5" style="90" customWidth="1"/>
    <col min="6670" max="6670" width="21" style="90" customWidth="1"/>
    <col min="6671" max="6671" width="58" style="90" customWidth="1"/>
    <col min="6672" max="6672" width="14.875" style="90" customWidth="1"/>
    <col min="6673" max="6673" width="25.75" style="90" customWidth="1"/>
    <col min="6674" max="6674" width="23.125" style="90" customWidth="1"/>
    <col min="6675" max="6675" width="42.5" style="90" customWidth="1"/>
    <col min="6676" max="6676" width="18.25" style="90" customWidth="1"/>
    <col min="6677" max="6682" width="10.125" style="90" customWidth="1"/>
    <col min="6683" max="6769" width="0" style="90" hidden="1" customWidth="1"/>
    <col min="6770" max="6775" width="12.125" style="90" customWidth="1"/>
    <col min="6776" max="6776" width="36.875" style="90" customWidth="1"/>
    <col min="6777" max="6777" width="12.625" style="90" customWidth="1"/>
    <col min="6778" max="6779" width="10.625" style="90" customWidth="1"/>
    <col min="6780" max="6780" width="12.625" style="90" customWidth="1"/>
    <col min="6781" max="6782" width="10.625" style="90" customWidth="1"/>
    <col min="6783" max="6784" width="12.625" style="90" customWidth="1"/>
    <col min="6785" max="6785" width="10.625" style="90" customWidth="1"/>
    <col min="6786" max="6790" width="13.625" style="90" customWidth="1"/>
    <col min="6791" max="6791" width="50.625" style="90" customWidth="1"/>
    <col min="6792" max="6792" width="22.5" style="90" customWidth="1"/>
    <col min="6793" max="6793" width="15.5" style="90" customWidth="1"/>
    <col min="6794" max="6794" width="12.75" style="90" customWidth="1"/>
    <col min="6795" max="6795" width="11.625" style="90" customWidth="1"/>
    <col min="6796" max="6796" width="10.5" style="90" customWidth="1"/>
    <col min="6797" max="6798" width="15.75" style="90" customWidth="1"/>
    <col min="6799" max="6799" width="14.5" style="90" customWidth="1"/>
    <col min="6800" max="6800" width="15.875" style="90" customWidth="1"/>
    <col min="6801" max="6801" width="13.25" style="90" customWidth="1"/>
    <col min="6802" max="6802" width="11.375" style="90" customWidth="1"/>
    <col min="6803" max="6803" width="16.625" style="90" customWidth="1"/>
    <col min="6804" max="6805" width="8.875" style="90" customWidth="1"/>
    <col min="6806" max="6806" width="17.125" style="90" customWidth="1"/>
    <col min="6807" max="6807" width="16" style="90" customWidth="1"/>
    <col min="6808" max="6808" width="8.875" style="90" customWidth="1"/>
    <col min="6809" max="6809" width="13.625" style="90" customWidth="1"/>
    <col min="6810" max="6810" width="14.5" style="90" customWidth="1"/>
    <col min="6811" max="6830" width="8.875" style="90" customWidth="1"/>
    <col min="6831" max="6912" width="8.875" style="90"/>
    <col min="6913" max="6913" width="4.75" style="90" customWidth="1"/>
    <col min="6914" max="6914" width="11.125" style="90" customWidth="1"/>
    <col min="6915" max="6915" width="43.375" style="90" customWidth="1"/>
    <col min="6916" max="6916" width="36.25" style="90" customWidth="1"/>
    <col min="6917" max="6917" width="9.875" style="90" customWidth="1"/>
    <col min="6918" max="6918" width="22.625" style="90" customWidth="1"/>
    <col min="6919" max="6919" width="22.125" style="90" customWidth="1"/>
    <col min="6920" max="6920" width="18.625" style="90" customWidth="1"/>
    <col min="6921" max="6921" width="16.875" style="90" customWidth="1"/>
    <col min="6922" max="6924" width="22.625" style="90" customWidth="1"/>
    <col min="6925" max="6925" width="31.5" style="90" customWidth="1"/>
    <col min="6926" max="6926" width="21" style="90" customWidth="1"/>
    <col min="6927" max="6927" width="58" style="90" customWidth="1"/>
    <col min="6928" max="6928" width="14.875" style="90" customWidth="1"/>
    <col min="6929" max="6929" width="25.75" style="90" customWidth="1"/>
    <col min="6930" max="6930" width="23.125" style="90" customWidth="1"/>
    <col min="6931" max="6931" width="42.5" style="90" customWidth="1"/>
    <col min="6932" max="6932" width="18.25" style="90" customWidth="1"/>
    <col min="6933" max="6938" width="10.125" style="90" customWidth="1"/>
    <col min="6939" max="7025" width="0" style="90" hidden="1" customWidth="1"/>
    <col min="7026" max="7031" width="12.125" style="90" customWidth="1"/>
    <col min="7032" max="7032" width="36.875" style="90" customWidth="1"/>
    <col min="7033" max="7033" width="12.625" style="90" customWidth="1"/>
    <col min="7034" max="7035" width="10.625" style="90" customWidth="1"/>
    <col min="7036" max="7036" width="12.625" style="90" customWidth="1"/>
    <col min="7037" max="7038" width="10.625" style="90" customWidth="1"/>
    <col min="7039" max="7040" width="12.625" style="90" customWidth="1"/>
    <col min="7041" max="7041" width="10.625" style="90" customWidth="1"/>
    <col min="7042" max="7046" width="13.625" style="90" customWidth="1"/>
    <col min="7047" max="7047" width="50.625" style="90" customWidth="1"/>
    <col min="7048" max="7048" width="22.5" style="90" customWidth="1"/>
    <col min="7049" max="7049" width="15.5" style="90" customWidth="1"/>
    <col min="7050" max="7050" width="12.75" style="90" customWidth="1"/>
    <col min="7051" max="7051" width="11.625" style="90" customWidth="1"/>
    <col min="7052" max="7052" width="10.5" style="90" customWidth="1"/>
    <col min="7053" max="7054" width="15.75" style="90" customWidth="1"/>
    <col min="7055" max="7055" width="14.5" style="90" customWidth="1"/>
    <col min="7056" max="7056" width="15.875" style="90" customWidth="1"/>
    <col min="7057" max="7057" width="13.25" style="90" customWidth="1"/>
    <col min="7058" max="7058" width="11.375" style="90" customWidth="1"/>
    <col min="7059" max="7059" width="16.625" style="90" customWidth="1"/>
    <col min="7060" max="7061" width="8.875" style="90" customWidth="1"/>
    <col min="7062" max="7062" width="17.125" style="90" customWidth="1"/>
    <col min="7063" max="7063" width="16" style="90" customWidth="1"/>
    <col min="7064" max="7064" width="8.875" style="90" customWidth="1"/>
    <col min="7065" max="7065" width="13.625" style="90" customWidth="1"/>
    <col min="7066" max="7066" width="14.5" style="90" customWidth="1"/>
    <col min="7067" max="7086" width="8.875" style="90" customWidth="1"/>
    <col min="7087" max="7168" width="8.875" style="90"/>
    <col min="7169" max="7169" width="4.75" style="90" customWidth="1"/>
    <col min="7170" max="7170" width="11.125" style="90" customWidth="1"/>
    <col min="7171" max="7171" width="43.375" style="90" customWidth="1"/>
    <col min="7172" max="7172" width="36.25" style="90" customWidth="1"/>
    <col min="7173" max="7173" width="9.875" style="90" customWidth="1"/>
    <col min="7174" max="7174" width="22.625" style="90" customWidth="1"/>
    <col min="7175" max="7175" width="22.125" style="90" customWidth="1"/>
    <col min="7176" max="7176" width="18.625" style="90" customWidth="1"/>
    <col min="7177" max="7177" width="16.875" style="90" customWidth="1"/>
    <col min="7178" max="7180" width="22.625" style="90" customWidth="1"/>
    <col min="7181" max="7181" width="31.5" style="90" customWidth="1"/>
    <col min="7182" max="7182" width="21" style="90" customWidth="1"/>
    <col min="7183" max="7183" width="58" style="90" customWidth="1"/>
    <col min="7184" max="7184" width="14.875" style="90" customWidth="1"/>
    <col min="7185" max="7185" width="25.75" style="90" customWidth="1"/>
    <col min="7186" max="7186" width="23.125" style="90" customWidth="1"/>
    <col min="7187" max="7187" width="42.5" style="90" customWidth="1"/>
    <col min="7188" max="7188" width="18.25" style="90" customWidth="1"/>
    <col min="7189" max="7194" width="10.125" style="90" customWidth="1"/>
    <col min="7195" max="7281" width="0" style="90" hidden="1" customWidth="1"/>
    <col min="7282" max="7287" width="12.125" style="90" customWidth="1"/>
    <col min="7288" max="7288" width="36.875" style="90" customWidth="1"/>
    <col min="7289" max="7289" width="12.625" style="90" customWidth="1"/>
    <col min="7290" max="7291" width="10.625" style="90" customWidth="1"/>
    <col min="7292" max="7292" width="12.625" style="90" customWidth="1"/>
    <col min="7293" max="7294" width="10.625" style="90" customWidth="1"/>
    <col min="7295" max="7296" width="12.625" style="90" customWidth="1"/>
    <col min="7297" max="7297" width="10.625" style="90" customWidth="1"/>
    <col min="7298" max="7302" width="13.625" style="90" customWidth="1"/>
    <col min="7303" max="7303" width="50.625" style="90" customWidth="1"/>
    <col min="7304" max="7304" width="22.5" style="90" customWidth="1"/>
    <col min="7305" max="7305" width="15.5" style="90" customWidth="1"/>
    <col min="7306" max="7306" width="12.75" style="90" customWidth="1"/>
    <col min="7307" max="7307" width="11.625" style="90" customWidth="1"/>
    <col min="7308" max="7308" width="10.5" style="90" customWidth="1"/>
    <col min="7309" max="7310" width="15.75" style="90" customWidth="1"/>
    <col min="7311" max="7311" width="14.5" style="90" customWidth="1"/>
    <col min="7312" max="7312" width="15.875" style="90" customWidth="1"/>
    <col min="7313" max="7313" width="13.25" style="90" customWidth="1"/>
    <col min="7314" max="7314" width="11.375" style="90" customWidth="1"/>
    <col min="7315" max="7315" width="16.625" style="90" customWidth="1"/>
    <col min="7316" max="7317" width="8.875" style="90" customWidth="1"/>
    <col min="7318" max="7318" width="17.125" style="90" customWidth="1"/>
    <col min="7319" max="7319" width="16" style="90" customWidth="1"/>
    <col min="7320" max="7320" width="8.875" style="90" customWidth="1"/>
    <col min="7321" max="7321" width="13.625" style="90" customWidth="1"/>
    <col min="7322" max="7322" width="14.5" style="90" customWidth="1"/>
    <col min="7323" max="7342" width="8.875" style="90" customWidth="1"/>
    <col min="7343" max="7424" width="8.875" style="90"/>
    <col min="7425" max="7425" width="4.75" style="90" customWidth="1"/>
    <col min="7426" max="7426" width="11.125" style="90" customWidth="1"/>
    <col min="7427" max="7427" width="43.375" style="90" customWidth="1"/>
    <col min="7428" max="7428" width="36.25" style="90" customWidth="1"/>
    <col min="7429" max="7429" width="9.875" style="90" customWidth="1"/>
    <col min="7430" max="7430" width="22.625" style="90" customWidth="1"/>
    <col min="7431" max="7431" width="22.125" style="90" customWidth="1"/>
    <col min="7432" max="7432" width="18.625" style="90" customWidth="1"/>
    <col min="7433" max="7433" width="16.875" style="90" customWidth="1"/>
    <col min="7434" max="7436" width="22.625" style="90" customWidth="1"/>
    <col min="7437" max="7437" width="31.5" style="90" customWidth="1"/>
    <col min="7438" max="7438" width="21" style="90" customWidth="1"/>
    <col min="7439" max="7439" width="58" style="90" customWidth="1"/>
    <col min="7440" max="7440" width="14.875" style="90" customWidth="1"/>
    <col min="7441" max="7441" width="25.75" style="90" customWidth="1"/>
    <col min="7442" max="7442" width="23.125" style="90" customWidth="1"/>
    <col min="7443" max="7443" width="42.5" style="90" customWidth="1"/>
    <col min="7444" max="7444" width="18.25" style="90" customWidth="1"/>
    <col min="7445" max="7450" width="10.125" style="90" customWidth="1"/>
    <col min="7451" max="7537" width="0" style="90" hidden="1" customWidth="1"/>
    <col min="7538" max="7543" width="12.125" style="90" customWidth="1"/>
    <col min="7544" max="7544" width="36.875" style="90" customWidth="1"/>
    <col min="7545" max="7545" width="12.625" style="90" customWidth="1"/>
    <col min="7546" max="7547" width="10.625" style="90" customWidth="1"/>
    <col min="7548" max="7548" width="12.625" style="90" customWidth="1"/>
    <col min="7549" max="7550" width="10.625" style="90" customWidth="1"/>
    <col min="7551" max="7552" width="12.625" style="90" customWidth="1"/>
    <col min="7553" max="7553" width="10.625" style="90" customWidth="1"/>
    <col min="7554" max="7558" width="13.625" style="90" customWidth="1"/>
    <col min="7559" max="7559" width="50.625" style="90" customWidth="1"/>
    <col min="7560" max="7560" width="22.5" style="90" customWidth="1"/>
    <col min="7561" max="7561" width="15.5" style="90" customWidth="1"/>
    <col min="7562" max="7562" width="12.75" style="90" customWidth="1"/>
    <col min="7563" max="7563" width="11.625" style="90" customWidth="1"/>
    <col min="7564" max="7564" width="10.5" style="90" customWidth="1"/>
    <col min="7565" max="7566" width="15.75" style="90" customWidth="1"/>
    <col min="7567" max="7567" width="14.5" style="90" customWidth="1"/>
    <col min="7568" max="7568" width="15.875" style="90" customWidth="1"/>
    <col min="7569" max="7569" width="13.25" style="90" customWidth="1"/>
    <col min="7570" max="7570" width="11.375" style="90" customWidth="1"/>
    <col min="7571" max="7571" width="16.625" style="90" customWidth="1"/>
    <col min="7572" max="7573" width="8.875" style="90" customWidth="1"/>
    <col min="7574" max="7574" width="17.125" style="90" customWidth="1"/>
    <col min="7575" max="7575" width="16" style="90" customWidth="1"/>
    <col min="7576" max="7576" width="8.875" style="90" customWidth="1"/>
    <col min="7577" max="7577" width="13.625" style="90" customWidth="1"/>
    <col min="7578" max="7578" width="14.5" style="90" customWidth="1"/>
    <col min="7579" max="7598" width="8.875" style="90" customWidth="1"/>
    <col min="7599" max="7680" width="8.875" style="90"/>
    <col min="7681" max="7681" width="4.75" style="90" customWidth="1"/>
    <col min="7682" max="7682" width="11.125" style="90" customWidth="1"/>
    <col min="7683" max="7683" width="43.375" style="90" customWidth="1"/>
    <col min="7684" max="7684" width="36.25" style="90" customWidth="1"/>
    <col min="7685" max="7685" width="9.875" style="90" customWidth="1"/>
    <col min="7686" max="7686" width="22.625" style="90" customWidth="1"/>
    <col min="7687" max="7687" width="22.125" style="90" customWidth="1"/>
    <col min="7688" max="7688" width="18.625" style="90" customWidth="1"/>
    <col min="7689" max="7689" width="16.875" style="90" customWidth="1"/>
    <col min="7690" max="7692" width="22.625" style="90" customWidth="1"/>
    <col min="7693" max="7693" width="31.5" style="90" customWidth="1"/>
    <col min="7694" max="7694" width="21" style="90" customWidth="1"/>
    <col min="7695" max="7695" width="58" style="90" customWidth="1"/>
    <col min="7696" max="7696" width="14.875" style="90" customWidth="1"/>
    <col min="7697" max="7697" width="25.75" style="90" customWidth="1"/>
    <col min="7698" max="7698" width="23.125" style="90" customWidth="1"/>
    <col min="7699" max="7699" width="42.5" style="90" customWidth="1"/>
    <col min="7700" max="7700" width="18.25" style="90" customWidth="1"/>
    <col min="7701" max="7706" width="10.125" style="90" customWidth="1"/>
    <col min="7707" max="7793" width="0" style="90" hidden="1" customWidth="1"/>
    <col min="7794" max="7799" width="12.125" style="90" customWidth="1"/>
    <col min="7800" max="7800" width="36.875" style="90" customWidth="1"/>
    <col min="7801" max="7801" width="12.625" style="90" customWidth="1"/>
    <col min="7802" max="7803" width="10.625" style="90" customWidth="1"/>
    <col min="7804" max="7804" width="12.625" style="90" customWidth="1"/>
    <col min="7805" max="7806" width="10.625" style="90" customWidth="1"/>
    <col min="7807" max="7808" width="12.625" style="90" customWidth="1"/>
    <col min="7809" max="7809" width="10.625" style="90" customWidth="1"/>
    <col min="7810" max="7814" width="13.625" style="90" customWidth="1"/>
    <col min="7815" max="7815" width="50.625" style="90" customWidth="1"/>
    <col min="7816" max="7816" width="22.5" style="90" customWidth="1"/>
    <col min="7817" max="7817" width="15.5" style="90" customWidth="1"/>
    <col min="7818" max="7818" width="12.75" style="90" customWidth="1"/>
    <col min="7819" max="7819" width="11.625" style="90" customWidth="1"/>
    <col min="7820" max="7820" width="10.5" style="90" customWidth="1"/>
    <col min="7821" max="7822" width="15.75" style="90" customWidth="1"/>
    <col min="7823" max="7823" width="14.5" style="90" customWidth="1"/>
    <col min="7824" max="7824" width="15.875" style="90" customWidth="1"/>
    <col min="7825" max="7825" width="13.25" style="90" customWidth="1"/>
    <col min="7826" max="7826" width="11.375" style="90" customWidth="1"/>
    <col min="7827" max="7827" width="16.625" style="90" customWidth="1"/>
    <col min="7828" max="7829" width="8.875" style="90" customWidth="1"/>
    <col min="7830" max="7830" width="17.125" style="90" customWidth="1"/>
    <col min="7831" max="7831" width="16" style="90" customWidth="1"/>
    <col min="7832" max="7832" width="8.875" style="90" customWidth="1"/>
    <col min="7833" max="7833" width="13.625" style="90" customWidth="1"/>
    <col min="7834" max="7834" width="14.5" style="90" customWidth="1"/>
    <col min="7835" max="7854" width="8.875" style="90" customWidth="1"/>
    <col min="7855" max="7936" width="8.875" style="90"/>
    <col min="7937" max="7937" width="4.75" style="90" customWidth="1"/>
    <col min="7938" max="7938" width="11.125" style="90" customWidth="1"/>
    <col min="7939" max="7939" width="43.375" style="90" customWidth="1"/>
    <col min="7940" max="7940" width="36.25" style="90" customWidth="1"/>
    <col min="7941" max="7941" width="9.875" style="90" customWidth="1"/>
    <col min="7942" max="7942" width="22.625" style="90" customWidth="1"/>
    <col min="7943" max="7943" width="22.125" style="90" customWidth="1"/>
    <col min="7944" max="7944" width="18.625" style="90" customWidth="1"/>
    <col min="7945" max="7945" width="16.875" style="90" customWidth="1"/>
    <col min="7946" max="7948" width="22.625" style="90" customWidth="1"/>
    <col min="7949" max="7949" width="31.5" style="90" customWidth="1"/>
    <col min="7950" max="7950" width="21" style="90" customWidth="1"/>
    <col min="7951" max="7951" width="58" style="90" customWidth="1"/>
    <col min="7952" max="7952" width="14.875" style="90" customWidth="1"/>
    <col min="7953" max="7953" width="25.75" style="90" customWidth="1"/>
    <col min="7954" max="7954" width="23.125" style="90" customWidth="1"/>
    <col min="7955" max="7955" width="42.5" style="90" customWidth="1"/>
    <col min="7956" max="7956" width="18.25" style="90" customWidth="1"/>
    <col min="7957" max="7962" width="10.125" style="90" customWidth="1"/>
    <col min="7963" max="8049" width="0" style="90" hidden="1" customWidth="1"/>
    <col min="8050" max="8055" width="12.125" style="90" customWidth="1"/>
    <col min="8056" max="8056" width="36.875" style="90" customWidth="1"/>
    <col min="8057" max="8057" width="12.625" style="90" customWidth="1"/>
    <col min="8058" max="8059" width="10.625" style="90" customWidth="1"/>
    <col min="8060" max="8060" width="12.625" style="90" customWidth="1"/>
    <col min="8061" max="8062" width="10.625" style="90" customWidth="1"/>
    <col min="8063" max="8064" width="12.625" style="90" customWidth="1"/>
    <col min="8065" max="8065" width="10.625" style="90" customWidth="1"/>
    <col min="8066" max="8070" width="13.625" style="90" customWidth="1"/>
    <col min="8071" max="8071" width="50.625" style="90" customWidth="1"/>
    <col min="8072" max="8072" width="22.5" style="90" customWidth="1"/>
    <col min="8073" max="8073" width="15.5" style="90" customWidth="1"/>
    <col min="8074" max="8074" width="12.75" style="90" customWidth="1"/>
    <col min="8075" max="8075" width="11.625" style="90" customWidth="1"/>
    <col min="8076" max="8076" width="10.5" style="90" customWidth="1"/>
    <col min="8077" max="8078" width="15.75" style="90" customWidth="1"/>
    <col min="8079" max="8079" width="14.5" style="90" customWidth="1"/>
    <col min="8080" max="8080" width="15.875" style="90" customWidth="1"/>
    <col min="8081" max="8081" width="13.25" style="90" customWidth="1"/>
    <col min="8082" max="8082" width="11.375" style="90" customWidth="1"/>
    <col min="8083" max="8083" width="16.625" style="90" customWidth="1"/>
    <col min="8084" max="8085" width="8.875" style="90" customWidth="1"/>
    <col min="8086" max="8086" width="17.125" style="90" customWidth="1"/>
    <col min="8087" max="8087" width="16" style="90" customWidth="1"/>
    <col min="8088" max="8088" width="8.875" style="90" customWidth="1"/>
    <col min="8089" max="8089" width="13.625" style="90" customWidth="1"/>
    <col min="8090" max="8090" width="14.5" style="90" customWidth="1"/>
    <col min="8091" max="8110" width="8.875" style="90" customWidth="1"/>
    <col min="8111" max="8192" width="8.875" style="90"/>
    <col min="8193" max="8193" width="4.75" style="90" customWidth="1"/>
    <col min="8194" max="8194" width="11.125" style="90" customWidth="1"/>
    <col min="8195" max="8195" width="43.375" style="90" customWidth="1"/>
    <col min="8196" max="8196" width="36.25" style="90" customWidth="1"/>
    <col min="8197" max="8197" width="9.875" style="90" customWidth="1"/>
    <col min="8198" max="8198" width="22.625" style="90" customWidth="1"/>
    <col min="8199" max="8199" width="22.125" style="90" customWidth="1"/>
    <col min="8200" max="8200" width="18.625" style="90" customWidth="1"/>
    <col min="8201" max="8201" width="16.875" style="90" customWidth="1"/>
    <col min="8202" max="8204" width="22.625" style="90" customWidth="1"/>
    <col min="8205" max="8205" width="31.5" style="90" customWidth="1"/>
    <col min="8206" max="8206" width="21" style="90" customWidth="1"/>
    <col min="8207" max="8207" width="58" style="90" customWidth="1"/>
    <col min="8208" max="8208" width="14.875" style="90" customWidth="1"/>
    <col min="8209" max="8209" width="25.75" style="90" customWidth="1"/>
    <col min="8210" max="8210" width="23.125" style="90" customWidth="1"/>
    <col min="8211" max="8211" width="42.5" style="90" customWidth="1"/>
    <col min="8212" max="8212" width="18.25" style="90" customWidth="1"/>
    <col min="8213" max="8218" width="10.125" style="90" customWidth="1"/>
    <col min="8219" max="8305" width="0" style="90" hidden="1" customWidth="1"/>
    <col min="8306" max="8311" width="12.125" style="90" customWidth="1"/>
    <col min="8312" max="8312" width="36.875" style="90" customWidth="1"/>
    <col min="8313" max="8313" width="12.625" style="90" customWidth="1"/>
    <col min="8314" max="8315" width="10.625" style="90" customWidth="1"/>
    <col min="8316" max="8316" width="12.625" style="90" customWidth="1"/>
    <col min="8317" max="8318" width="10.625" style="90" customWidth="1"/>
    <col min="8319" max="8320" width="12.625" style="90" customWidth="1"/>
    <col min="8321" max="8321" width="10.625" style="90" customWidth="1"/>
    <col min="8322" max="8326" width="13.625" style="90" customWidth="1"/>
    <col min="8327" max="8327" width="50.625" style="90" customWidth="1"/>
    <col min="8328" max="8328" width="22.5" style="90" customWidth="1"/>
    <col min="8329" max="8329" width="15.5" style="90" customWidth="1"/>
    <col min="8330" max="8330" width="12.75" style="90" customWidth="1"/>
    <col min="8331" max="8331" width="11.625" style="90" customWidth="1"/>
    <col min="8332" max="8332" width="10.5" style="90" customWidth="1"/>
    <col min="8333" max="8334" width="15.75" style="90" customWidth="1"/>
    <col min="8335" max="8335" width="14.5" style="90" customWidth="1"/>
    <col min="8336" max="8336" width="15.875" style="90" customWidth="1"/>
    <col min="8337" max="8337" width="13.25" style="90" customWidth="1"/>
    <col min="8338" max="8338" width="11.375" style="90" customWidth="1"/>
    <col min="8339" max="8339" width="16.625" style="90" customWidth="1"/>
    <col min="8340" max="8341" width="8.875" style="90" customWidth="1"/>
    <col min="8342" max="8342" width="17.125" style="90" customWidth="1"/>
    <col min="8343" max="8343" width="16" style="90" customWidth="1"/>
    <col min="8344" max="8344" width="8.875" style="90" customWidth="1"/>
    <col min="8345" max="8345" width="13.625" style="90" customWidth="1"/>
    <col min="8346" max="8346" width="14.5" style="90" customWidth="1"/>
    <col min="8347" max="8366" width="8.875" style="90" customWidth="1"/>
    <col min="8367" max="8448" width="8.875" style="90"/>
    <col min="8449" max="8449" width="4.75" style="90" customWidth="1"/>
    <col min="8450" max="8450" width="11.125" style="90" customWidth="1"/>
    <col min="8451" max="8451" width="43.375" style="90" customWidth="1"/>
    <col min="8452" max="8452" width="36.25" style="90" customWidth="1"/>
    <col min="8453" max="8453" width="9.875" style="90" customWidth="1"/>
    <col min="8454" max="8454" width="22.625" style="90" customWidth="1"/>
    <col min="8455" max="8455" width="22.125" style="90" customWidth="1"/>
    <col min="8456" max="8456" width="18.625" style="90" customWidth="1"/>
    <col min="8457" max="8457" width="16.875" style="90" customWidth="1"/>
    <col min="8458" max="8460" width="22.625" style="90" customWidth="1"/>
    <col min="8461" max="8461" width="31.5" style="90" customWidth="1"/>
    <col min="8462" max="8462" width="21" style="90" customWidth="1"/>
    <col min="8463" max="8463" width="58" style="90" customWidth="1"/>
    <col min="8464" max="8464" width="14.875" style="90" customWidth="1"/>
    <col min="8465" max="8465" width="25.75" style="90" customWidth="1"/>
    <col min="8466" max="8466" width="23.125" style="90" customWidth="1"/>
    <col min="8467" max="8467" width="42.5" style="90" customWidth="1"/>
    <col min="8468" max="8468" width="18.25" style="90" customWidth="1"/>
    <col min="8469" max="8474" width="10.125" style="90" customWidth="1"/>
    <col min="8475" max="8561" width="0" style="90" hidden="1" customWidth="1"/>
    <col min="8562" max="8567" width="12.125" style="90" customWidth="1"/>
    <col min="8568" max="8568" width="36.875" style="90" customWidth="1"/>
    <col min="8569" max="8569" width="12.625" style="90" customWidth="1"/>
    <col min="8570" max="8571" width="10.625" style="90" customWidth="1"/>
    <col min="8572" max="8572" width="12.625" style="90" customWidth="1"/>
    <col min="8573" max="8574" width="10.625" style="90" customWidth="1"/>
    <col min="8575" max="8576" width="12.625" style="90" customWidth="1"/>
    <col min="8577" max="8577" width="10.625" style="90" customWidth="1"/>
    <col min="8578" max="8582" width="13.625" style="90" customWidth="1"/>
    <col min="8583" max="8583" width="50.625" style="90" customWidth="1"/>
    <col min="8584" max="8584" width="22.5" style="90" customWidth="1"/>
    <col min="8585" max="8585" width="15.5" style="90" customWidth="1"/>
    <col min="8586" max="8586" width="12.75" style="90" customWidth="1"/>
    <col min="8587" max="8587" width="11.625" style="90" customWidth="1"/>
    <col min="8588" max="8588" width="10.5" style="90" customWidth="1"/>
    <col min="8589" max="8590" width="15.75" style="90" customWidth="1"/>
    <col min="8591" max="8591" width="14.5" style="90" customWidth="1"/>
    <col min="8592" max="8592" width="15.875" style="90" customWidth="1"/>
    <col min="8593" max="8593" width="13.25" style="90" customWidth="1"/>
    <col min="8594" max="8594" width="11.375" style="90" customWidth="1"/>
    <col min="8595" max="8595" width="16.625" style="90" customWidth="1"/>
    <col min="8596" max="8597" width="8.875" style="90" customWidth="1"/>
    <col min="8598" max="8598" width="17.125" style="90" customWidth="1"/>
    <col min="8599" max="8599" width="16" style="90" customWidth="1"/>
    <col min="8600" max="8600" width="8.875" style="90" customWidth="1"/>
    <col min="8601" max="8601" width="13.625" style="90" customWidth="1"/>
    <col min="8602" max="8602" width="14.5" style="90" customWidth="1"/>
    <col min="8603" max="8622" width="8.875" style="90" customWidth="1"/>
    <col min="8623" max="8704" width="8.875" style="90"/>
    <col min="8705" max="8705" width="4.75" style="90" customWidth="1"/>
    <col min="8706" max="8706" width="11.125" style="90" customWidth="1"/>
    <col min="8707" max="8707" width="43.375" style="90" customWidth="1"/>
    <col min="8708" max="8708" width="36.25" style="90" customWidth="1"/>
    <col min="8709" max="8709" width="9.875" style="90" customWidth="1"/>
    <col min="8710" max="8710" width="22.625" style="90" customWidth="1"/>
    <col min="8711" max="8711" width="22.125" style="90" customWidth="1"/>
    <col min="8712" max="8712" width="18.625" style="90" customWidth="1"/>
    <col min="8713" max="8713" width="16.875" style="90" customWidth="1"/>
    <col min="8714" max="8716" width="22.625" style="90" customWidth="1"/>
    <col min="8717" max="8717" width="31.5" style="90" customWidth="1"/>
    <col min="8718" max="8718" width="21" style="90" customWidth="1"/>
    <col min="8719" max="8719" width="58" style="90" customWidth="1"/>
    <col min="8720" max="8720" width="14.875" style="90" customWidth="1"/>
    <col min="8721" max="8721" width="25.75" style="90" customWidth="1"/>
    <col min="8722" max="8722" width="23.125" style="90" customWidth="1"/>
    <col min="8723" max="8723" width="42.5" style="90" customWidth="1"/>
    <col min="8724" max="8724" width="18.25" style="90" customWidth="1"/>
    <col min="8725" max="8730" width="10.125" style="90" customWidth="1"/>
    <col min="8731" max="8817" width="0" style="90" hidden="1" customWidth="1"/>
    <col min="8818" max="8823" width="12.125" style="90" customWidth="1"/>
    <col min="8824" max="8824" width="36.875" style="90" customWidth="1"/>
    <col min="8825" max="8825" width="12.625" style="90" customWidth="1"/>
    <col min="8826" max="8827" width="10.625" style="90" customWidth="1"/>
    <col min="8828" max="8828" width="12.625" style="90" customWidth="1"/>
    <col min="8829" max="8830" width="10.625" style="90" customWidth="1"/>
    <col min="8831" max="8832" width="12.625" style="90" customWidth="1"/>
    <col min="8833" max="8833" width="10.625" style="90" customWidth="1"/>
    <col min="8834" max="8838" width="13.625" style="90" customWidth="1"/>
    <col min="8839" max="8839" width="50.625" style="90" customWidth="1"/>
    <col min="8840" max="8840" width="22.5" style="90" customWidth="1"/>
    <col min="8841" max="8841" width="15.5" style="90" customWidth="1"/>
    <col min="8842" max="8842" width="12.75" style="90" customWidth="1"/>
    <col min="8843" max="8843" width="11.625" style="90" customWidth="1"/>
    <col min="8844" max="8844" width="10.5" style="90" customWidth="1"/>
    <col min="8845" max="8846" width="15.75" style="90" customWidth="1"/>
    <col min="8847" max="8847" width="14.5" style="90" customWidth="1"/>
    <col min="8848" max="8848" width="15.875" style="90" customWidth="1"/>
    <col min="8849" max="8849" width="13.25" style="90" customWidth="1"/>
    <col min="8850" max="8850" width="11.375" style="90" customWidth="1"/>
    <col min="8851" max="8851" width="16.625" style="90" customWidth="1"/>
    <col min="8852" max="8853" width="8.875" style="90" customWidth="1"/>
    <col min="8854" max="8854" width="17.125" style="90" customWidth="1"/>
    <col min="8855" max="8855" width="16" style="90" customWidth="1"/>
    <col min="8856" max="8856" width="8.875" style="90" customWidth="1"/>
    <col min="8857" max="8857" width="13.625" style="90" customWidth="1"/>
    <col min="8858" max="8858" width="14.5" style="90" customWidth="1"/>
    <col min="8859" max="8878" width="8.875" style="90" customWidth="1"/>
    <col min="8879" max="8960" width="8.875" style="90"/>
    <col min="8961" max="8961" width="4.75" style="90" customWidth="1"/>
    <col min="8962" max="8962" width="11.125" style="90" customWidth="1"/>
    <col min="8963" max="8963" width="43.375" style="90" customWidth="1"/>
    <col min="8964" max="8964" width="36.25" style="90" customWidth="1"/>
    <col min="8965" max="8965" width="9.875" style="90" customWidth="1"/>
    <col min="8966" max="8966" width="22.625" style="90" customWidth="1"/>
    <col min="8967" max="8967" width="22.125" style="90" customWidth="1"/>
    <col min="8968" max="8968" width="18.625" style="90" customWidth="1"/>
    <col min="8969" max="8969" width="16.875" style="90" customWidth="1"/>
    <col min="8970" max="8972" width="22.625" style="90" customWidth="1"/>
    <col min="8973" max="8973" width="31.5" style="90" customWidth="1"/>
    <col min="8974" max="8974" width="21" style="90" customWidth="1"/>
    <col min="8975" max="8975" width="58" style="90" customWidth="1"/>
    <col min="8976" max="8976" width="14.875" style="90" customWidth="1"/>
    <col min="8977" max="8977" width="25.75" style="90" customWidth="1"/>
    <col min="8978" max="8978" width="23.125" style="90" customWidth="1"/>
    <col min="8979" max="8979" width="42.5" style="90" customWidth="1"/>
    <col min="8980" max="8980" width="18.25" style="90" customWidth="1"/>
    <col min="8981" max="8986" width="10.125" style="90" customWidth="1"/>
    <col min="8987" max="9073" width="0" style="90" hidden="1" customWidth="1"/>
    <col min="9074" max="9079" width="12.125" style="90" customWidth="1"/>
    <col min="9080" max="9080" width="36.875" style="90" customWidth="1"/>
    <col min="9081" max="9081" width="12.625" style="90" customWidth="1"/>
    <col min="9082" max="9083" width="10.625" style="90" customWidth="1"/>
    <col min="9084" max="9084" width="12.625" style="90" customWidth="1"/>
    <col min="9085" max="9086" width="10.625" style="90" customWidth="1"/>
    <col min="9087" max="9088" width="12.625" style="90" customWidth="1"/>
    <col min="9089" max="9089" width="10.625" style="90" customWidth="1"/>
    <col min="9090" max="9094" width="13.625" style="90" customWidth="1"/>
    <col min="9095" max="9095" width="50.625" style="90" customWidth="1"/>
    <col min="9096" max="9096" width="22.5" style="90" customWidth="1"/>
    <col min="9097" max="9097" width="15.5" style="90" customWidth="1"/>
    <col min="9098" max="9098" width="12.75" style="90" customWidth="1"/>
    <col min="9099" max="9099" width="11.625" style="90" customWidth="1"/>
    <col min="9100" max="9100" width="10.5" style="90" customWidth="1"/>
    <col min="9101" max="9102" width="15.75" style="90" customWidth="1"/>
    <col min="9103" max="9103" width="14.5" style="90" customWidth="1"/>
    <col min="9104" max="9104" width="15.875" style="90" customWidth="1"/>
    <col min="9105" max="9105" width="13.25" style="90" customWidth="1"/>
    <col min="9106" max="9106" width="11.375" style="90" customWidth="1"/>
    <col min="9107" max="9107" width="16.625" style="90" customWidth="1"/>
    <col min="9108" max="9109" width="8.875" style="90" customWidth="1"/>
    <col min="9110" max="9110" width="17.125" style="90" customWidth="1"/>
    <col min="9111" max="9111" width="16" style="90" customWidth="1"/>
    <col min="9112" max="9112" width="8.875" style="90" customWidth="1"/>
    <col min="9113" max="9113" width="13.625" style="90" customWidth="1"/>
    <col min="9114" max="9114" width="14.5" style="90" customWidth="1"/>
    <col min="9115" max="9134" width="8.875" style="90" customWidth="1"/>
    <col min="9135" max="9216" width="8.875" style="90"/>
    <col min="9217" max="9217" width="4.75" style="90" customWidth="1"/>
    <col min="9218" max="9218" width="11.125" style="90" customWidth="1"/>
    <col min="9219" max="9219" width="43.375" style="90" customWidth="1"/>
    <col min="9220" max="9220" width="36.25" style="90" customWidth="1"/>
    <col min="9221" max="9221" width="9.875" style="90" customWidth="1"/>
    <col min="9222" max="9222" width="22.625" style="90" customWidth="1"/>
    <col min="9223" max="9223" width="22.125" style="90" customWidth="1"/>
    <col min="9224" max="9224" width="18.625" style="90" customWidth="1"/>
    <col min="9225" max="9225" width="16.875" style="90" customWidth="1"/>
    <col min="9226" max="9228" width="22.625" style="90" customWidth="1"/>
    <col min="9229" max="9229" width="31.5" style="90" customWidth="1"/>
    <col min="9230" max="9230" width="21" style="90" customWidth="1"/>
    <col min="9231" max="9231" width="58" style="90" customWidth="1"/>
    <col min="9232" max="9232" width="14.875" style="90" customWidth="1"/>
    <col min="9233" max="9233" width="25.75" style="90" customWidth="1"/>
    <col min="9234" max="9234" width="23.125" style="90" customWidth="1"/>
    <col min="9235" max="9235" width="42.5" style="90" customWidth="1"/>
    <col min="9236" max="9236" width="18.25" style="90" customWidth="1"/>
    <col min="9237" max="9242" width="10.125" style="90" customWidth="1"/>
    <col min="9243" max="9329" width="0" style="90" hidden="1" customWidth="1"/>
    <col min="9330" max="9335" width="12.125" style="90" customWidth="1"/>
    <col min="9336" max="9336" width="36.875" style="90" customWidth="1"/>
    <col min="9337" max="9337" width="12.625" style="90" customWidth="1"/>
    <col min="9338" max="9339" width="10.625" style="90" customWidth="1"/>
    <col min="9340" max="9340" width="12.625" style="90" customWidth="1"/>
    <col min="9341" max="9342" width="10.625" style="90" customWidth="1"/>
    <col min="9343" max="9344" width="12.625" style="90" customWidth="1"/>
    <col min="9345" max="9345" width="10.625" style="90" customWidth="1"/>
    <col min="9346" max="9350" width="13.625" style="90" customWidth="1"/>
    <col min="9351" max="9351" width="50.625" style="90" customWidth="1"/>
    <col min="9352" max="9352" width="22.5" style="90" customWidth="1"/>
    <col min="9353" max="9353" width="15.5" style="90" customWidth="1"/>
    <col min="9354" max="9354" width="12.75" style="90" customWidth="1"/>
    <col min="9355" max="9355" width="11.625" style="90" customWidth="1"/>
    <col min="9356" max="9356" width="10.5" style="90" customWidth="1"/>
    <col min="9357" max="9358" width="15.75" style="90" customWidth="1"/>
    <col min="9359" max="9359" width="14.5" style="90" customWidth="1"/>
    <col min="9360" max="9360" width="15.875" style="90" customWidth="1"/>
    <col min="9361" max="9361" width="13.25" style="90" customWidth="1"/>
    <col min="9362" max="9362" width="11.375" style="90" customWidth="1"/>
    <col min="9363" max="9363" width="16.625" style="90" customWidth="1"/>
    <col min="9364" max="9365" width="8.875" style="90" customWidth="1"/>
    <col min="9366" max="9366" width="17.125" style="90" customWidth="1"/>
    <col min="9367" max="9367" width="16" style="90" customWidth="1"/>
    <col min="9368" max="9368" width="8.875" style="90" customWidth="1"/>
    <col min="9369" max="9369" width="13.625" style="90" customWidth="1"/>
    <col min="9370" max="9370" width="14.5" style="90" customWidth="1"/>
    <col min="9371" max="9390" width="8.875" style="90" customWidth="1"/>
    <col min="9391" max="9472" width="8.875" style="90"/>
    <col min="9473" max="9473" width="4.75" style="90" customWidth="1"/>
    <col min="9474" max="9474" width="11.125" style="90" customWidth="1"/>
    <col min="9475" max="9475" width="43.375" style="90" customWidth="1"/>
    <col min="9476" max="9476" width="36.25" style="90" customWidth="1"/>
    <col min="9477" max="9477" width="9.875" style="90" customWidth="1"/>
    <col min="9478" max="9478" width="22.625" style="90" customWidth="1"/>
    <col min="9479" max="9479" width="22.125" style="90" customWidth="1"/>
    <col min="9480" max="9480" width="18.625" style="90" customWidth="1"/>
    <col min="9481" max="9481" width="16.875" style="90" customWidth="1"/>
    <col min="9482" max="9484" width="22.625" style="90" customWidth="1"/>
    <col min="9485" max="9485" width="31.5" style="90" customWidth="1"/>
    <col min="9486" max="9486" width="21" style="90" customWidth="1"/>
    <col min="9487" max="9487" width="58" style="90" customWidth="1"/>
    <col min="9488" max="9488" width="14.875" style="90" customWidth="1"/>
    <col min="9489" max="9489" width="25.75" style="90" customWidth="1"/>
    <col min="9490" max="9490" width="23.125" style="90" customWidth="1"/>
    <col min="9491" max="9491" width="42.5" style="90" customWidth="1"/>
    <col min="9492" max="9492" width="18.25" style="90" customWidth="1"/>
    <col min="9493" max="9498" width="10.125" style="90" customWidth="1"/>
    <col min="9499" max="9585" width="0" style="90" hidden="1" customWidth="1"/>
    <col min="9586" max="9591" width="12.125" style="90" customWidth="1"/>
    <col min="9592" max="9592" width="36.875" style="90" customWidth="1"/>
    <col min="9593" max="9593" width="12.625" style="90" customWidth="1"/>
    <col min="9594" max="9595" width="10.625" style="90" customWidth="1"/>
    <col min="9596" max="9596" width="12.625" style="90" customWidth="1"/>
    <col min="9597" max="9598" width="10.625" style="90" customWidth="1"/>
    <col min="9599" max="9600" width="12.625" style="90" customWidth="1"/>
    <col min="9601" max="9601" width="10.625" style="90" customWidth="1"/>
    <col min="9602" max="9606" width="13.625" style="90" customWidth="1"/>
    <col min="9607" max="9607" width="50.625" style="90" customWidth="1"/>
    <col min="9608" max="9608" width="22.5" style="90" customWidth="1"/>
    <col min="9609" max="9609" width="15.5" style="90" customWidth="1"/>
    <col min="9610" max="9610" width="12.75" style="90" customWidth="1"/>
    <col min="9611" max="9611" width="11.625" style="90" customWidth="1"/>
    <col min="9612" max="9612" width="10.5" style="90" customWidth="1"/>
    <col min="9613" max="9614" width="15.75" style="90" customWidth="1"/>
    <col min="9615" max="9615" width="14.5" style="90" customWidth="1"/>
    <col min="9616" max="9616" width="15.875" style="90" customWidth="1"/>
    <col min="9617" max="9617" width="13.25" style="90" customWidth="1"/>
    <col min="9618" max="9618" width="11.375" style="90" customWidth="1"/>
    <col min="9619" max="9619" width="16.625" style="90" customWidth="1"/>
    <col min="9620" max="9621" width="8.875" style="90" customWidth="1"/>
    <col min="9622" max="9622" width="17.125" style="90" customWidth="1"/>
    <col min="9623" max="9623" width="16" style="90" customWidth="1"/>
    <col min="9624" max="9624" width="8.875" style="90" customWidth="1"/>
    <col min="9625" max="9625" width="13.625" style="90" customWidth="1"/>
    <col min="9626" max="9626" width="14.5" style="90" customWidth="1"/>
    <col min="9627" max="9646" width="8.875" style="90" customWidth="1"/>
    <col min="9647" max="9728" width="8.875" style="90"/>
    <col min="9729" max="9729" width="4.75" style="90" customWidth="1"/>
    <col min="9730" max="9730" width="11.125" style="90" customWidth="1"/>
    <col min="9731" max="9731" width="43.375" style="90" customWidth="1"/>
    <col min="9732" max="9732" width="36.25" style="90" customWidth="1"/>
    <col min="9733" max="9733" width="9.875" style="90" customWidth="1"/>
    <col min="9734" max="9734" width="22.625" style="90" customWidth="1"/>
    <col min="9735" max="9735" width="22.125" style="90" customWidth="1"/>
    <col min="9736" max="9736" width="18.625" style="90" customWidth="1"/>
    <col min="9737" max="9737" width="16.875" style="90" customWidth="1"/>
    <col min="9738" max="9740" width="22.625" style="90" customWidth="1"/>
    <col min="9741" max="9741" width="31.5" style="90" customWidth="1"/>
    <col min="9742" max="9742" width="21" style="90" customWidth="1"/>
    <col min="9743" max="9743" width="58" style="90" customWidth="1"/>
    <col min="9744" max="9744" width="14.875" style="90" customWidth="1"/>
    <col min="9745" max="9745" width="25.75" style="90" customWidth="1"/>
    <col min="9746" max="9746" width="23.125" style="90" customWidth="1"/>
    <col min="9747" max="9747" width="42.5" style="90" customWidth="1"/>
    <col min="9748" max="9748" width="18.25" style="90" customWidth="1"/>
    <col min="9749" max="9754" width="10.125" style="90" customWidth="1"/>
    <col min="9755" max="9841" width="0" style="90" hidden="1" customWidth="1"/>
    <col min="9842" max="9847" width="12.125" style="90" customWidth="1"/>
    <col min="9848" max="9848" width="36.875" style="90" customWidth="1"/>
    <col min="9849" max="9849" width="12.625" style="90" customWidth="1"/>
    <col min="9850" max="9851" width="10.625" style="90" customWidth="1"/>
    <col min="9852" max="9852" width="12.625" style="90" customWidth="1"/>
    <col min="9853" max="9854" width="10.625" style="90" customWidth="1"/>
    <col min="9855" max="9856" width="12.625" style="90" customWidth="1"/>
    <col min="9857" max="9857" width="10.625" style="90" customWidth="1"/>
    <col min="9858" max="9862" width="13.625" style="90" customWidth="1"/>
    <col min="9863" max="9863" width="50.625" style="90" customWidth="1"/>
    <col min="9864" max="9864" width="22.5" style="90" customWidth="1"/>
    <col min="9865" max="9865" width="15.5" style="90" customWidth="1"/>
    <col min="9866" max="9866" width="12.75" style="90" customWidth="1"/>
    <col min="9867" max="9867" width="11.625" style="90" customWidth="1"/>
    <col min="9868" max="9868" width="10.5" style="90" customWidth="1"/>
    <col min="9869" max="9870" width="15.75" style="90" customWidth="1"/>
    <col min="9871" max="9871" width="14.5" style="90" customWidth="1"/>
    <col min="9872" max="9872" width="15.875" style="90" customWidth="1"/>
    <col min="9873" max="9873" width="13.25" style="90" customWidth="1"/>
    <col min="9874" max="9874" width="11.375" style="90" customWidth="1"/>
    <col min="9875" max="9875" width="16.625" style="90" customWidth="1"/>
    <col min="9876" max="9877" width="8.875" style="90" customWidth="1"/>
    <col min="9878" max="9878" width="17.125" style="90" customWidth="1"/>
    <col min="9879" max="9879" width="16" style="90" customWidth="1"/>
    <col min="9880" max="9880" width="8.875" style="90" customWidth="1"/>
    <col min="9881" max="9881" width="13.625" style="90" customWidth="1"/>
    <col min="9882" max="9882" width="14.5" style="90" customWidth="1"/>
    <col min="9883" max="9902" width="8.875" style="90" customWidth="1"/>
    <col min="9903" max="9984" width="8.875" style="90"/>
    <col min="9985" max="9985" width="4.75" style="90" customWidth="1"/>
    <col min="9986" max="9986" width="11.125" style="90" customWidth="1"/>
    <col min="9987" max="9987" width="43.375" style="90" customWidth="1"/>
    <col min="9988" max="9988" width="36.25" style="90" customWidth="1"/>
    <col min="9989" max="9989" width="9.875" style="90" customWidth="1"/>
    <col min="9990" max="9990" width="22.625" style="90" customWidth="1"/>
    <col min="9991" max="9991" width="22.125" style="90" customWidth="1"/>
    <col min="9992" max="9992" width="18.625" style="90" customWidth="1"/>
    <col min="9993" max="9993" width="16.875" style="90" customWidth="1"/>
    <col min="9994" max="9996" width="22.625" style="90" customWidth="1"/>
    <col min="9997" max="9997" width="31.5" style="90" customWidth="1"/>
    <col min="9998" max="9998" width="21" style="90" customWidth="1"/>
    <col min="9999" max="9999" width="58" style="90" customWidth="1"/>
    <col min="10000" max="10000" width="14.875" style="90" customWidth="1"/>
    <col min="10001" max="10001" width="25.75" style="90" customWidth="1"/>
    <col min="10002" max="10002" width="23.125" style="90" customWidth="1"/>
    <col min="10003" max="10003" width="42.5" style="90" customWidth="1"/>
    <col min="10004" max="10004" width="18.25" style="90" customWidth="1"/>
    <col min="10005" max="10010" width="10.125" style="90" customWidth="1"/>
    <col min="10011" max="10097" width="0" style="90" hidden="1" customWidth="1"/>
    <col min="10098" max="10103" width="12.125" style="90" customWidth="1"/>
    <col min="10104" max="10104" width="36.875" style="90" customWidth="1"/>
    <col min="10105" max="10105" width="12.625" style="90" customWidth="1"/>
    <col min="10106" max="10107" width="10.625" style="90" customWidth="1"/>
    <col min="10108" max="10108" width="12.625" style="90" customWidth="1"/>
    <col min="10109" max="10110" width="10.625" style="90" customWidth="1"/>
    <col min="10111" max="10112" width="12.625" style="90" customWidth="1"/>
    <col min="10113" max="10113" width="10.625" style="90" customWidth="1"/>
    <col min="10114" max="10118" width="13.625" style="90" customWidth="1"/>
    <col min="10119" max="10119" width="50.625" style="90" customWidth="1"/>
    <col min="10120" max="10120" width="22.5" style="90" customWidth="1"/>
    <col min="10121" max="10121" width="15.5" style="90" customWidth="1"/>
    <col min="10122" max="10122" width="12.75" style="90" customWidth="1"/>
    <col min="10123" max="10123" width="11.625" style="90" customWidth="1"/>
    <col min="10124" max="10124" width="10.5" style="90" customWidth="1"/>
    <col min="10125" max="10126" width="15.75" style="90" customWidth="1"/>
    <col min="10127" max="10127" width="14.5" style="90" customWidth="1"/>
    <col min="10128" max="10128" width="15.875" style="90" customWidth="1"/>
    <col min="10129" max="10129" width="13.25" style="90" customWidth="1"/>
    <col min="10130" max="10130" width="11.375" style="90" customWidth="1"/>
    <col min="10131" max="10131" width="16.625" style="90" customWidth="1"/>
    <col min="10132" max="10133" width="8.875" style="90" customWidth="1"/>
    <col min="10134" max="10134" width="17.125" style="90" customWidth="1"/>
    <col min="10135" max="10135" width="16" style="90" customWidth="1"/>
    <col min="10136" max="10136" width="8.875" style="90" customWidth="1"/>
    <col min="10137" max="10137" width="13.625" style="90" customWidth="1"/>
    <col min="10138" max="10138" width="14.5" style="90" customWidth="1"/>
    <col min="10139" max="10158" width="8.875" style="90" customWidth="1"/>
    <col min="10159" max="10240" width="8.875" style="90"/>
    <col min="10241" max="10241" width="4.75" style="90" customWidth="1"/>
    <col min="10242" max="10242" width="11.125" style="90" customWidth="1"/>
    <col min="10243" max="10243" width="43.375" style="90" customWidth="1"/>
    <col min="10244" max="10244" width="36.25" style="90" customWidth="1"/>
    <col min="10245" max="10245" width="9.875" style="90" customWidth="1"/>
    <col min="10246" max="10246" width="22.625" style="90" customWidth="1"/>
    <col min="10247" max="10247" width="22.125" style="90" customWidth="1"/>
    <col min="10248" max="10248" width="18.625" style="90" customWidth="1"/>
    <col min="10249" max="10249" width="16.875" style="90" customWidth="1"/>
    <col min="10250" max="10252" width="22.625" style="90" customWidth="1"/>
    <col min="10253" max="10253" width="31.5" style="90" customWidth="1"/>
    <col min="10254" max="10254" width="21" style="90" customWidth="1"/>
    <col min="10255" max="10255" width="58" style="90" customWidth="1"/>
    <col min="10256" max="10256" width="14.875" style="90" customWidth="1"/>
    <col min="10257" max="10257" width="25.75" style="90" customWidth="1"/>
    <col min="10258" max="10258" width="23.125" style="90" customWidth="1"/>
    <col min="10259" max="10259" width="42.5" style="90" customWidth="1"/>
    <col min="10260" max="10260" width="18.25" style="90" customWidth="1"/>
    <col min="10261" max="10266" width="10.125" style="90" customWidth="1"/>
    <col min="10267" max="10353" width="0" style="90" hidden="1" customWidth="1"/>
    <col min="10354" max="10359" width="12.125" style="90" customWidth="1"/>
    <col min="10360" max="10360" width="36.875" style="90" customWidth="1"/>
    <col min="10361" max="10361" width="12.625" style="90" customWidth="1"/>
    <col min="10362" max="10363" width="10.625" style="90" customWidth="1"/>
    <col min="10364" max="10364" width="12.625" style="90" customWidth="1"/>
    <col min="10365" max="10366" width="10.625" style="90" customWidth="1"/>
    <col min="10367" max="10368" width="12.625" style="90" customWidth="1"/>
    <col min="10369" max="10369" width="10.625" style="90" customWidth="1"/>
    <col min="10370" max="10374" width="13.625" style="90" customWidth="1"/>
    <col min="10375" max="10375" width="50.625" style="90" customWidth="1"/>
    <col min="10376" max="10376" width="22.5" style="90" customWidth="1"/>
    <col min="10377" max="10377" width="15.5" style="90" customWidth="1"/>
    <col min="10378" max="10378" width="12.75" style="90" customWidth="1"/>
    <col min="10379" max="10379" width="11.625" style="90" customWidth="1"/>
    <col min="10380" max="10380" width="10.5" style="90" customWidth="1"/>
    <col min="10381" max="10382" width="15.75" style="90" customWidth="1"/>
    <col min="10383" max="10383" width="14.5" style="90" customWidth="1"/>
    <col min="10384" max="10384" width="15.875" style="90" customWidth="1"/>
    <col min="10385" max="10385" width="13.25" style="90" customWidth="1"/>
    <col min="10386" max="10386" width="11.375" style="90" customWidth="1"/>
    <col min="10387" max="10387" width="16.625" style="90" customWidth="1"/>
    <col min="10388" max="10389" width="8.875" style="90" customWidth="1"/>
    <col min="10390" max="10390" width="17.125" style="90" customWidth="1"/>
    <col min="10391" max="10391" width="16" style="90" customWidth="1"/>
    <col min="10392" max="10392" width="8.875" style="90" customWidth="1"/>
    <col min="10393" max="10393" width="13.625" style="90" customWidth="1"/>
    <col min="10394" max="10394" width="14.5" style="90" customWidth="1"/>
    <col min="10395" max="10414" width="8.875" style="90" customWidth="1"/>
    <col min="10415" max="10496" width="8.875" style="90"/>
    <col min="10497" max="10497" width="4.75" style="90" customWidth="1"/>
    <col min="10498" max="10498" width="11.125" style="90" customWidth="1"/>
    <col min="10499" max="10499" width="43.375" style="90" customWidth="1"/>
    <col min="10500" max="10500" width="36.25" style="90" customWidth="1"/>
    <col min="10501" max="10501" width="9.875" style="90" customWidth="1"/>
    <col min="10502" max="10502" width="22.625" style="90" customWidth="1"/>
    <col min="10503" max="10503" width="22.125" style="90" customWidth="1"/>
    <col min="10504" max="10504" width="18.625" style="90" customWidth="1"/>
    <col min="10505" max="10505" width="16.875" style="90" customWidth="1"/>
    <col min="10506" max="10508" width="22.625" style="90" customWidth="1"/>
    <col min="10509" max="10509" width="31.5" style="90" customWidth="1"/>
    <col min="10510" max="10510" width="21" style="90" customWidth="1"/>
    <col min="10511" max="10511" width="58" style="90" customWidth="1"/>
    <col min="10512" max="10512" width="14.875" style="90" customWidth="1"/>
    <col min="10513" max="10513" width="25.75" style="90" customWidth="1"/>
    <col min="10514" max="10514" width="23.125" style="90" customWidth="1"/>
    <col min="10515" max="10515" width="42.5" style="90" customWidth="1"/>
    <col min="10516" max="10516" width="18.25" style="90" customWidth="1"/>
    <col min="10517" max="10522" width="10.125" style="90" customWidth="1"/>
    <col min="10523" max="10609" width="0" style="90" hidden="1" customWidth="1"/>
    <col min="10610" max="10615" width="12.125" style="90" customWidth="1"/>
    <col min="10616" max="10616" width="36.875" style="90" customWidth="1"/>
    <col min="10617" max="10617" width="12.625" style="90" customWidth="1"/>
    <col min="10618" max="10619" width="10.625" style="90" customWidth="1"/>
    <col min="10620" max="10620" width="12.625" style="90" customWidth="1"/>
    <col min="10621" max="10622" width="10.625" style="90" customWidth="1"/>
    <col min="10623" max="10624" width="12.625" style="90" customWidth="1"/>
    <col min="10625" max="10625" width="10.625" style="90" customWidth="1"/>
    <col min="10626" max="10630" width="13.625" style="90" customWidth="1"/>
    <col min="10631" max="10631" width="50.625" style="90" customWidth="1"/>
    <col min="10632" max="10632" width="22.5" style="90" customWidth="1"/>
    <col min="10633" max="10633" width="15.5" style="90" customWidth="1"/>
    <col min="10634" max="10634" width="12.75" style="90" customWidth="1"/>
    <col min="10635" max="10635" width="11.625" style="90" customWidth="1"/>
    <col min="10636" max="10636" width="10.5" style="90" customWidth="1"/>
    <col min="10637" max="10638" width="15.75" style="90" customWidth="1"/>
    <col min="10639" max="10639" width="14.5" style="90" customWidth="1"/>
    <col min="10640" max="10640" width="15.875" style="90" customWidth="1"/>
    <col min="10641" max="10641" width="13.25" style="90" customWidth="1"/>
    <col min="10642" max="10642" width="11.375" style="90" customWidth="1"/>
    <col min="10643" max="10643" width="16.625" style="90" customWidth="1"/>
    <col min="10644" max="10645" width="8.875" style="90" customWidth="1"/>
    <col min="10646" max="10646" width="17.125" style="90" customWidth="1"/>
    <col min="10647" max="10647" width="16" style="90" customWidth="1"/>
    <col min="10648" max="10648" width="8.875" style="90" customWidth="1"/>
    <col min="10649" max="10649" width="13.625" style="90" customWidth="1"/>
    <col min="10650" max="10650" width="14.5" style="90" customWidth="1"/>
    <col min="10651" max="10670" width="8.875" style="90" customWidth="1"/>
    <col min="10671" max="10752" width="8.875" style="90"/>
    <col min="10753" max="10753" width="4.75" style="90" customWidth="1"/>
    <col min="10754" max="10754" width="11.125" style="90" customWidth="1"/>
    <col min="10755" max="10755" width="43.375" style="90" customWidth="1"/>
    <col min="10756" max="10756" width="36.25" style="90" customWidth="1"/>
    <col min="10757" max="10757" width="9.875" style="90" customWidth="1"/>
    <col min="10758" max="10758" width="22.625" style="90" customWidth="1"/>
    <col min="10759" max="10759" width="22.125" style="90" customWidth="1"/>
    <col min="10760" max="10760" width="18.625" style="90" customWidth="1"/>
    <col min="10761" max="10761" width="16.875" style="90" customWidth="1"/>
    <col min="10762" max="10764" width="22.625" style="90" customWidth="1"/>
    <col min="10765" max="10765" width="31.5" style="90" customWidth="1"/>
    <col min="10766" max="10766" width="21" style="90" customWidth="1"/>
    <col min="10767" max="10767" width="58" style="90" customWidth="1"/>
    <col min="10768" max="10768" width="14.875" style="90" customWidth="1"/>
    <col min="10769" max="10769" width="25.75" style="90" customWidth="1"/>
    <col min="10770" max="10770" width="23.125" style="90" customWidth="1"/>
    <col min="10771" max="10771" width="42.5" style="90" customWidth="1"/>
    <col min="10772" max="10772" width="18.25" style="90" customWidth="1"/>
    <col min="10773" max="10778" width="10.125" style="90" customWidth="1"/>
    <col min="10779" max="10865" width="0" style="90" hidden="1" customWidth="1"/>
    <col min="10866" max="10871" width="12.125" style="90" customWidth="1"/>
    <col min="10872" max="10872" width="36.875" style="90" customWidth="1"/>
    <col min="10873" max="10873" width="12.625" style="90" customWidth="1"/>
    <col min="10874" max="10875" width="10.625" style="90" customWidth="1"/>
    <col min="10876" max="10876" width="12.625" style="90" customWidth="1"/>
    <col min="10877" max="10878" width="10.625" style="90" customWidth="1"/>
    <col min="10879" max="10880" width="12.625" style="90" customWidth="1"/>
    <col min="10881" max="10881" width="10.625" style="90" customWidth="1"/>
    <col min="10882" max="10886" width="13.625" style="90" customWidth="1"/>
    <col min="10887" max="10887" width="50.625" style="90" customWidth="1"/>
    <col min="10888" max="10888" width="22.5" style="90" customWidth="1"/>
    <col min="10889" max="10889" width="15.5" style="90" customWidth="1"/>
    <col min="10890" max="10890" width="12.75" style="90" customWidth="1"/>
    <col min="10891" max="10891" width="11.625" style="90" customWidth="1"/>
    <col min="10892" max="10892" width="10.5" style="90" customWidth="1"/>
    <col min="10893" max="10894" width="15.75" style="90" customWidth="1"/>
    <col min="10895" max="10895" width="14.5" style="90" customWidth="1"/>
    <col min="10896" max="10896" width="15.875" style="90" customWidth="1"/>
    <col min="10897" max="10897" width="13.25" style="90" customWidth="1"/>
    <col min="10898" max="10898" width="11.375" style="90" customWidth="1"/>
    <col min="10899" max="10899" width="16.625" style="90" customWidth="1"/>
    <col min="10900" max="10901" width="8.875" style="90" customWidth="1"/>
    <col min="10902" max="10902" width="17.125" style="90" customWidth="1"/>
    <col min="10903" max="10903" width="16" style="90" customWidth="1"/>
    <col min="10904" max="10904" width="8.875" style="90" customWidth="1"/>
    <col min="10905" max="10905" width="13.625" style="90" customWidth="1"/>
    <col min="10906" max="10906" width="14.5" style="90" customWidth="1"/>
    <col min="10907" max="10926" width="8.875" style="90" customWidth="1"/>
    <col min="10927" max="11008" width="8.875" style="90"/>
    <col min="11009" max="11009" width="4.75" style="90" customWidth="1"/>
    <col min="11010" max="11010" width="11.125" style="90" customWidth="1"/>
    <col min="11011" max="11011" width="43.375" style="90" customWidth="1"/>
    <col min="11012" max="11012" width="36.25" style="90" customWidth="1"/>
    <col min="11013" max="11013" width="9.875" style="90" customWidth="1"/>
    <col min="11014" max="11014" width="22.625" style="90" customWidth="1"/>
    <col min="11015" max="11015" width="22.125" style="90" customWidth="1"/>
    <col min="11016" max="11016" width="18.625" style="90" customWidth="1"/>
    <col min="11017" max="11017" width="16.875" style="90" customWidth="1"/>
    <col min="11018" max="11020" width="22.625" style="90" customWidth="1"/>
    <col min="11021" max="11021" width="31.5" style="90" customWidth="1"/>
    <col min="11022" max="11022" width="21" style="90" customWidth="1"/>
    <col min="11023" max="11023" width="58" style="90" customWidth="1"/>
    <col min="11024" max="11024" width="14.875" style="90" customWidth="1"/>
    <col min="11025" max="11025" width="25.75" style="90" customWidth="1"/>
    <col min="11026" max="11026" width="23.125" style="90" customWidth="1"/>
    <col min="11027" max="11027" width="42.5" style="90" customWidth="1"/>
    <col min="11028" max="11028" width="18.25" style="90" customWidth="1"/>
    <col min="11029" max="11034" width="10.125" style="90" customWidth="1"/>
    <col min="11035" max="11121" width="0" style="90" hidden="1" customWidth="1"/>
    <col min="11122" max="11127" width="12.125" style="90" customWidth="1"/>
    <col min="11128" max="11128" width="36.875" style="90" customWidth="1"/>
    <col min="11129" max="11129" width="12.625" style="90" customWidth="1"/>
    <col min="11130" max="11131" width="10.625" style="90" customWidth="1"/>
    <col min="11132" max="11132" width="12.625" style="90" customWidth="1"/>
    <col min="11133" max="11134" width="10.625" style="90" customWidth="1"/>
    <col min="11135" max="11136" width="12.625" style="90" customWidth="1"/>
    <col min="11137" max="11137" width="10.625" style="90" customWidth="1"/>
    <col min="11138" max="11142" width="13.625" style="90" customWidth="1"/>
    <col min="11143" max="11143" width="50.625" style="90" customWidth="1"/>
    <col min="11144" max="11144" width="22.5" style="90" customWidth="1"/>
    <col min="11145" max="11145" width="15.5" style="90" customWidth="1"/>
    <col min="11146" max="11146" width="12.75" style="90" customWidth="1"/>
    <col min="11147" max="11147" width="11.625" style="90" customWidth="1"/>
    <col min="11148" max="11148" width="10.5" style="90" customWidth="1"/>
    <col min="11149" max="11150" width="15.75" style="90" customWidth="1"/>
    <col min="11151" max="11151" width="14.5" style="90" customWidth="1"/>
    <col min="11152" max="11152" width="15.875" style="90" customWidth="1"/>
    <col min="11153" max="11153" width="13.25" style="90" customWidth="1"/>
    <col min="11154" max="11154" width="11.375" style="90" customWidth="1"/>
    <col min="11155" max="11155" width="16.625" style="90" customWidth="1"/>
    <col min="11156" max="11157" width="8.875" style="90" customWidth="1"/>
    <col min="11158" max="11158" width="17.125" style="90" customWidth="1"/>
    <col min="11159" max="11159" width="16" style="90" customWidth="1"/>
    <col min="11160" max="11160" width="8.875" style="90" customWidth="1"/>
    <col min="11161" max="11161" width="13.625" style="90" customWidth="1"/>
    <col min="11162" max="11162" width="14.5" style="90" customWidth="1"/>
    <col min="11163" max="11182" width="8.875" style="90" customWidth="1"/>
    <col min="11183" max="11264" width="8.875" style="90"/>
    <col min="11265" max="11265" width="4.75" style="90" customWidth="1"/>
    <col min="11266" max="11266" width="11.125" style="90" customWidth="1"/>
    <col min="11267" max="11267" width="43.375" style="90" customWidth="1"/>
    <col min="11268" max="11268" width="36.25" style="90" customWidth="1"/>
    <col min="11269" max="11269" width="9.875" style="90" customWidth="1"/>
    <col min="11270" max="11270" width="22.625" style="90" customWidth="1"/>
    <col min="11271" max="11271" width="22.125" style="90" customWidth="1"/>
    <col min="11272" max="11272" width="18.625" style="90" customWidth="1"/>
    <col min="11273" max="11273" width="16.875" style="90" customWidth="1"/>
    <col min="11274" max="11276" width="22.625" style="90" customWidth="1"/>
    <col min="11277" max="11277" width="31.5" style="90" customWidth="1"/>
    <col min="11278" max="11278" width="21" style="90" customWidth="1"/>
    <col min="11279" max="11279" width="58" style="90" customWidth="1"/>
    <col min="11280" max="11280" width="14.875" style="90" customWidth="1"/>
    <col min="11281" max="11281" width="25.75" style="90" customWidth="1"/>
    <col min="11282" max="11282" width="23.125" style="90" customWidth="1"/>
    <col min="11283" max="11283" width="42.5" style="90" customWidth="1"/>
    <col min="11284" max="11284" width="18.25" style="90" customWidth="1"/>
    <col min="11285" max="11290" width="10.125" style="90" customWidth="1"/>
    <col min="11291" max="11377" width="0" style="90" hidden="1" customWidth="1"/>
    <col min="11378" max="11383" width="12.125" style="90" customWidth="1"/>
    <col min="11384" max="11384" width="36.875" style="90" customWidth="1"/>
    <col min="11385" max="11385" width="12.625" style="90" customWidth="1"/>
    <col min="11386" max="11387" width="10.625" style="90" customWidth="1"/>
    <col min="11388" max="11388" width="12.625" style="90" customWidth="1"/>
    <col min="11389" max="11390" width="10.625" style="90" customWidth="1"/>
    <col min="11391" max="11392" width="12.625" style="90" customWidth="1"/>
    <col min="11393" max="11393" width="10.625" style="90" customWidth="1"/>
    <col min="11394" max="11398" width="13.625" style="90" customWidth="1"/>
    <col min="11399" max="11399" width="50.625" style="90" customWidth="1"/>
    <col min="11400" max="11400" width="22.5" style="90" customWidth="1"/>
    <col min="11401" max="11401" width="15.5" style="90" customWidth="1"/>
    <col min="11402" max="11402" width="12.75" style="90" customWidth="1"/>
    <col min="11403" max="11403" width="11.625" style="90" customWidth="1"/>
    <col min="11404" max="11404" width="10.5" style="90" customWidth="1"/>
    <col min="11405" max="11406" width="15.75" style="90" customWidth="1"/>
    <col min="11407" max="11407" width="14.5" style="90" customWidth="1"/>
    <col min="11408" max="11408" width="15.875" style="90" customWidth="1"/>
    <col min="11409" max="11409" width="13.25" style="90" customWidth="1"/>
    <col min="11410" max="11410" width="11.375" style="90" customWidth="1"/>
    <col min="11411" max="11411" width="16.625" style="90" customWidth="1"/>
    <col min="11412" max="11413" width="8.875" style="90" customWidth="1"/>
    <col min="11414" max="11414" width="17.125" style="90" customWidth="1"/>
    <col min="11415" max="11415" width="16" style="90" customWidth="1"/>
    <col min="11416" max="11416" width="8.875" style="90" customWidth="1"/>
    <col min="11417" max="11417" width="13.625" style="90" customWidth="1"/>
    <col min="11418" max="11418" width="14.5" style="90" customWidth="1"/>
    <col min="11419" max="11438" width="8.875" style="90" customWidth="1"/>
    <col min="11439" max="11520" width="8.875" style="90"/>
    <col min="11521" max="11521" width="4.75" style="90" customWidth="1"/>
    <col min="11522" max="11522" width="11.125" style="90" customWidth="1"/>
    <col min="11523" max="11523" width="43.375" style="90" customWidth="1"/>
    <col min="11524" max="11524" width="36.25" style="90" customWidth="1"/>
    <col min="11525" max="11525" width="9.875" style="90" customWidth="1"/>
    <col min="11526" max="11526" width="22.625" style="90" customWidth="1"/>
    <col min="11527" max="11527" width="22.125" style="90" customWidth="1"/>
    <col min="11528" max="11528" width="18.625" style="90" customWidth="1"/>
    <col min="11529" max="11529" width="16.875" style="90" customWidth="1"/>
    <col min="11530" max="11532" width="22.625" style="90" customWidth="1"/>
    <col min="11533" max="11533" width="31.5" style="90" customWidth="1"/>
    <col min="11534" max="11534" width="21" style="90" customWidth="1"/>
    <col min="11535" max="11535" width="58" style="90" customWidth="1"/>
    <col min="11536" max="11536" width="14.875" style="90" customWidth="1"/>
    <col min="11537" max="11537" width="25.75" style="90" customWidth="1"/>
    <col min="11538" max="11538" width="23.125" style="90" customWidth="1"/>
    <col min="11539" max="11539" width="42.5" style="90" customWidth="1"/>
    <col min="11540" max="11540" width="18.25" style="90" customWidth="1"/>
    <col min="11541" max="11546" width="10.125" style="90" customWidth="1"/>
    <col min="11547" max="11633" width="0" style="90" hidden="1" customWidth="1"/>
    <col min="11634" max="11639" width="12.125" style="90" customWidth="1"/>
    <col min="11640" max="11640" width="36.875" style="90" customWidth="1"/>
    <col min="11641" max="11641" width="12.625" style="90" customWidth="1"/>
    <col min="11642" max="11643" width="10.625" style="90" customWidth="1"/>
    <col min="11644" max="11644" width="12.625" style="90" customWidth="1"/>
    <col min="11645" max="11646" width="10.625" style="90" customWidth="1"/>
    <col min="11647" max="11648" width="12.625" style="90" customWidth="1"/>
    <col min="11649" max="11649" width="10.625" style="90" customWidth="1"/>
    <col min="11650" max="11654" width="13.625" style="90" customWidth="1"/>
    <col min="11655" max="11655" width="50.625" style="90" customWidth="1"/>
    <col min="11656" max="11656" width="22.5" style="90" customWidth="1"/>
    <col min="11657" max="11657" width="15.5" style="90" customWidth="1"/>
    <col min="11658" max="11658" width="12.75" style="90" customWidth="1"/>
    <col min="11659" max="11659" width="11.625" style="90" customWidth="1"/>
    <col min="11660" max="11660" width="10.5" style="90" customWidth="1"/>
    <col min="11661" max="11662" width="15.75" style="90" customWidth="1"/>
    <col min="11663" max="11663" width="14.5" style="90" customWidth="1"/>
    <col min="11664" max="11664" width="15.875" style="90" customWidth="1"/>
    <col min="11665" max="11665" width="13.25" style="90" customWidth="1"/>
    <col min="11666" max="11666" width="11.375" style="90" customWidth="1"/>
    <col min="11667" max="11667" width="16.625" style="90" customWidth="1"/>
    <col min="11668" max="11669" width="8.875" style="90" customWidth="1"/>
    <col min="11670" max="11670" width="17.125" style="90" customWidth="1"/>
    <col min="11671" max="11671" width="16" style="90" customWidth="1"/>
    <col min="11672" max="11672" width="8.875" style="90" customWidth="1"/>
    <col min="11673" max="11673" width="13.625" style="90" customWidth="1"/>
    <col min="11674" max="11674" width="14.5" style="90" customWidth="1"/>
    <col min="11675" max="11694" width="8.875" style="90" customWidth="1"/>
    <col min="11695" max="11776" width="8.875" style="90"/>
    <col min="11777" max="11777" width="4.75" style="90" customWidth="1"/>
    <col min="11778" max="11778" width="11.125" style="90" customWidth="1"/>
    <col min="11779" max="11779" width="43.375" style="90" customWidth="1"/>
    <col min="11780" max="11780" width="36.25" style="90" customWidth="1"/>
    <col min="11781" max="11781" width="9.875" style="90" customWidth="1"/>
    <col min="11782" max="11782" width="22.625" style="90" customWidth="1"/>
    <col min="11783" max="11783" width="22.125" style="90" customWidth="1"/>
    <col min="11784" max="11784" width="18.625" style="90" customWidth="1"/>
    <col min="11785" max="11785" width="16.875" style="90" customWidth="1"/>
    <col min="11786" max="11788" width="22.625" style="90" customWidth="1"/>
    <col min="11789" max="11789" width="31.5" style="90" customWidth="1"/>
    <col min="11790" max="11790" width="21" style="90" customWidth="1"/>
    <col min="11791" max="11791" width="58" style="90" customWidth="1"/>
    <col min="11792" max="11792" width="14.875" style="90" customWidth="1"/>
    <col min="11793" max="11793" width="25.75" style="90" customWidth="1"/>
    <col min="11794" max="11794" width="23.125" style="90" customWidth="1"/>
    <col min="11795" max="11795" width="42.5" style="90" customWidth="1"/>
    <col min="11796" max="11796" width="18.25" style="90" customWidth="1"/>
    <col min="11797" max="11802" width="10.125" style="90" customWidth="1"/>
    <col min="11803" max="11889" width="0" style="90" hidden="1" customWidth="1"/>
    <col min="11890" max="11895" width="12.125" style="90" customWidth="1"/>
    <col min="11896" max="11896" width="36.875" style="90" customWidth="1"/>
    <col min="11897" max="11897" width="12.625" style="90" customWidth="1"/>
    <col min="11898" max="11899" width="10.625" style="90" customWidth="1"/>
    <col min="11900" max="11900" width="12.625" style="90" customWidth="1"/>
    <col min="11901" max="11902" width="10.625" style="90" customWidth="1"/>
    <col min="11903" max="11904" width="12.625" style="90" customWidth="1"/>
    <col min="11905" max="11905" width="10.625" style="90" customWidth="1"/>
    <col min="11906" max="11910" width="13.625" style="90" customWidth="1"/>
    <col min="11911" max="11911" width="50.625" style="90" customWidth="1"/>
    <col min="11912" max="11912" width="22.5" style="90" customWidth="1"/>
    <col min="11913" max="11913" width="15.5" style="90" customWidth="1"/>
    <col min="11914" max="11914" width="12.75" style="90" customWidth="1"/>
    <col min="11915" max="11915" width="11.625" style="90" customWidth="1"/>
    <col min="11916" max="11916" width="10.5" style="90" customWidth="1"/>
    <col min="11917" max="11918" width="15.75" style="90" customWidth="1"/>
    <col min="11919" max="11919" width="14.5" style="90" customWidth="1"/>
    <col min="11920" max="11920" width="15.875" style="90" customWidth="1"/>
    <col min="11921" max="11921" width="13.25" style="90" customWidth="1"/>
    <col min="11922" max="11922" width="11.375" style="90" customWidth="1"/>
    <col min="11923" max="11923" width="16.625" style="90" customWidth="1"/>
    <col min="11924" max="11925" width="8.875" style="90" customWidth="1"/>
    <col min="11926" max="11926" width="17.125" style="90" customWidth="1"/>
    <col min="11927" max="11927" width="16" style="90" customWidth="1"/>
    <col min="11928" max="11928" width="8.875" style="90" customWidth="1"/>
    <col min="11929" max="11929" width="13.625" style="90" customWidth="1"/>
    <col min="11930" max="11930" width="14.5" style="90" customWidth="1"/>
    <col min="11931" max="11950" width="8.875" style="90" customWidth="1"/>
    <col min="11951" max="12032" width="8.875" style="90"/>
    <col min="12033" max="12033" width="4.75" style="90" customWidth="1"/>
    <col min="12034" max="12034" width="11.125" style="90" customWidth="1"/>
    <col min="12035" max="12035" width="43.375" style="90" customWidth="1"/>
    <col min="12036" max="12036" width="36.25" style="90" customWidth="1"/>
    <col min="12037" max="12037" width="9.875" style="90" customWidth="1"/>
    <col min="12038" max="12038" width="22.625" style="90" customWidth="1"/>
    <col min="12039" max="12039" width="22.125" style="90" customWidth="1"/>
    <col min="12040" max="12040" width="18.625" style="90" customWidth="1"/>
    <col min="12041" max="12041" width="16.875" style="90" customWidth="1"/>
    <col min="12042" max="12044" width="22.625" style="90" customWidth="1"/>
    <col min="12045" max="12045" width="31.5" style="90" customWidth="1"/>
    <col min="12046" max="12046" width="21" style="90" customWidth="1"/>
    <col min="12047" max="12047" width="58" style="90" customWidth="1"/>
    <col min="12048" max="12048" width="14.875" style="90" customWidth="1"/>
    <col min="12049" max="12049" width="25.75" style="90" customWidth="1"/>
    <col min="12050" max="12050" width="23.125" style="90" customWidth="1"/>
    <col min="12051" max="12051" width="42.5" style="90" customWidth="1"/>
    <col min="12052" max="12052" width="18.25" style="90" customWidth="1"/>
    <col min="12053" max="12058" width="10.125" style="90" customWidth="1"/>
    <col min="12059" max="12145" width="0" style="90" hidden="1" customWidth="1"/>
    <col min="12146" max="12151" width="12.125" style="90" customWidth="1"/>
    <col min="12152" max="12152" width="36.875" style="90" customWidth="1"/>
    <col min="12153" max="12153" width="12.625" style="90" customWidth="1"/>
    <col min="12154" max="12155" width="10.625" style="90" customWidth="1"/>
    <col min="12156" max="12156" width="12.625" style="90" customWidth="1"/>
    <col min="12157" max="12158" width="10.625" style="90" customWidth="1"/>
    <col min="12159" max="12160" width="12.625" style="90" customWidth="1"/>
    <col min="12161" max="12161" width="10.625" style="90" customWidth="1"/>
    <col min="12162" max="12166" width="13.625" style="90" customWidth="1"/>
    <col min="12167" max="12167" width="50.625" style="90" customWidth="1"/>
    <col min="12168" max="12168" width="22.5" style="90" customWidth="1"/>
    <col min="12169" max="12169" width="15.5" style="90" customWidth="1"/>
    <col min="12170" max="12170" width="12.75" style="90" customWidth="1"/>
    <col min="12171" max="12171" width="11.625" style="90" customWidth="1"/>
    <col min="12172" max="12172" width="10.5" style="90" customWidth="1"/>
    <col min="12173" max="12174" width="15.75" style="90" customWidth="1"/>
    <col min="12175" max="12175" width="14.5" style="90" customWidth="1"/>
    <col min="12176" max="12176" width="15.875" style="90" customWidth="1"/>
    <col min="12177" max="12177" width="13.25" style="90" customWidth="1"/>
    <col min="12178" max="12178" width="11.375" style="90" customWidth="1"/>
    <col min="12179" max="12179" width="16.625" style="90" customWidth="1"/>
    <col min="12180" max="12181" width="8.875" style="90" customWidth="1"/>
    <col min="12182" max="12182" width="17.125" style="90" customWidth="1"/>
    <col min="12183" max="12183" width="16" style="90" customWidth="1"/>
    <col min="12184" max="12184" width="8.875" style="90" customWidth="1"/>
    <col min="12185" max="12185" width="13.625" style="90" customWidth="1"/>
    <col min="12186" max="12186" width="14.5" style="90" customWidth="1"/>
    <col min="12187" max="12206" width="8.875" style="90" customWidth="1"/>
    <col min="12207" max="12288" width="8.875" style="90"/>
    <col min="12289" max="12289" width="4.75" style="90" customWidth="1"/>
    <col min="12290" max="12290" width="11.125" style="90" customWidth="1"/>
    <col min="12291" max="12291" width="43.375" style="90" customWidth="1"/>
    <col min="12292" max="12292" width="36.25" style="90" customWidth="1"/>
    <col min="12293" max="12293" width="9.875" style="90" customWidth="1"/>
    <col min="12294" max="12294" width="22.625" style="90" customWidth="1"/>
    <col min="12295" max="12295" width="22.125" style="90" customWidth="1"/>
    <col min="12296" max="12296" width="18.625" style="90" customWidth="1"/>
    <col min="12297" max="12297" width="16.875" style="90" customWidth="1"/>
    <col min="12298" max="12300" width="22.625" style="90" customWidth="1"/>
    <col min="12301" max="12301" width="31.5" style="90" customWidth="1"/>
    <col min="12302" max="12302" width="21" style="90" customWidth="1"/>
    <col min="12303" max="12303" width="58" style="90" customWidth="1"/>
    <col min="12304" max="12304" width="14.875" style="90" customWidth="1"/>
    <col min="12305" max="12305" width="25.75" style="90" customWidth="1"/>
    <col min="12306" max="12306" width="23.125" style="90" customWidth="1"/>
    <col min="12307" max="12307" width="42.5" style="90" customWidth="1"/>
    <col min="12308" max="12308" width="18.25" style="90" customWidth="1"/>
    <col min="12309" max="12314" width="10.125" style="90" customWidth="1"/>
    <col min="12315" max="12401" width="0" style="90" hidden="1" customWidth="1"/>
    <col min="12402" max="12407" width="12.125" style="90" customWidth="1"/>
    <col min="12408" max="12408" width="36.875" style="90" customWidth="1"/>
    <col min="12409" max="12409" width="12.625" style="90" customWidth="1"/>
    <col min="12410" max="12411" width="10.625" style="90" customWidth="1"/>
    <col min="12412" max="12412" width="12.625" style="90" customWidth="1"/>
    <col min="12413" max="12414" width="10.625" style="90" customWidth="1"/>
    <col min="12415" max="12416" width="12.625" style="90" customWidth="1"/>
    <col min="12417" max="12417" width="10.625" style="90" customWidth="1"/>
    <col min="12418" max="12422" width="13.625" style="90" customWidth="1"/>
    <col min="12423" max="12423" width="50.625" style="90" customWidth="1"/>
    <col min="12424" max="12424" width="22.5" style="90" customWidth="1"/>
    <col min="12425" max="12425" width="15.5" style="90" customWidth="1"/>
    <col min="12426" max="12426" width="12.75" style="90" customWidth="1"/>
    <col min="12427" max="12427" width="11.625" style="90" customWidth="1"/>
    <col min="12428" max="12428" width="10.5" style="90" customWidth="1"/>
    <col min="12429" max="12430" width="15.75" style="90" customWidth="1"/>
    <col min="12431" max="12431" width="14.5" style="90" customWidth="1"/>
    <col min="12432" max="12432" width="15.875" style="90" customWidth="1"/>
    <col min="12433" max="12433" width="13.25" style="90" customWidth="1"/>
    <col min="12434" max="12434" width="11.375" style="90" customWidth="1"/>
    <col min="12435" max="12435" width="16.625" style="90" customWidth="1"/>
    <col min="12436" max="12437" width="8.875" style="90" customWidth="1"/>
    <col min="12438" max="12438" width="17.125" style="90" customWidth="1"/>
    <col min="12439" max="12439" width="16" style="90" customWidth="1"/>
    <col min="12440" max="12440" width="8.875" style="90" customWidth="1"/>
    <col min="12441" max="12441" width="13.625" style="90" customWidth="1"/>
    <col min="12442" max="12442" width="14.5" style="90" customWidth="1"/>
    <col min="12443" max="12462" width="8.875" style="90" customWidth="1"/>
    <col min="12463" max="12544" width="8.875" style="90"/>
    <col min="12545" max="12545" width="4.75" style="90" customWidth="1"/>
    <col min="12546" max="12546" width="11.125" style="90" customWidth="1"/>
    <col min="12547" max="12547" width="43.375" style="90" customWidth="1"/>
    <col min="12548" max="12548" width="36.25" style="90" customWidth="1"/>
    <col min="12549" max="12549" width="9.875" style="90" customWidth="1"/>
    <col min="12550" max="12550" width="22.625" style="90" customWidth="1"/>
    <col min="12551" max="12551" width="22.125" style="90" customWidth="1"/>
    <col min="12552" max="12552" width="18.625" style="90" customWidth="1"/>
    <col min="12553" max="12553" width="16.875" style="90" customWidth="1"/>
    <col min="12554" max="12556" width="22.625" style="90" customWidth="1"/>
    <col min="12557" max="12557" width="31.5" style="90" customWidth="1"/>
    <col min="12558" max="12558" width="21" style="90" customWidth="1"/>
    <col min="12559" max="12559" width="58" style="90" customWidth="1"/>
    <col min="12560" max="12560" width="14.875" style="90" customWidth="1"/>
    <col min="12561" max="12561" width="25.75" style="90" customWidth="1"/>
    <col min="12562" max="12562" width="23.125" style="90" customWidth="1"/>
    <col min="12563" max="12563" width="42.5" style="90" customWidth="1"/>
    <col min="12564" max="12564" width="18.25" style="90" customWidth="1"/>
    <col min="12565" max="12570" width="10.125" style="90" customWidth="1"/>
    <col min="12571" max="12657" width="0" style="90" hidden="1" customWidth="1"/>
    <col min="12658" max="12663" width="12.125" style="90" customWidth="1"/>
    <col min="12664" max="12664" width="36.875" style="90" customWidth="1"/>
    <col min="12665" max="12665" width="12.625" style="90" customWidth="1"/>
    <col min="12666" max="12667" width="10.625" style="90" customWidth="1"/>
    <col min="12668" max="12668" width="12.625" style="90" customWidth="1"/>
    <col min="12669" max="12670" width="10.625" style="90" customWidth="1"/>
    <col min="12671" max="12672" width="12.625" style="90" customWidth="1"/>
    <col min="12673" max="12673" width="10.625" style="90" customWidth="1"/>
    <col min="12674" max="12678" width="13.625" style="90" customWidth="1"/>
    <col min="12679" max="12679" width="50.625" style="90" customWidth="1"/>
    <col min="12680" max="12680" width="22.5" style="90" customWidth="1"/>
    <col min="12681" max="12681" width="15.5" style="90" customWidth="1"/>
    <col min="12682" max="12682" width="12.75" style="90" customWidth="1"/>
    <col min="12683" max="12683" width="11.625" style="90" customWidth="1"/>
    <col min="12684" max="12684" width="10.5" style="90" customWidth="1"/>
    <col min="12685" max="12686" width="15.75" style="90" customWidth="1"/>
    <col min="12687" max="12687" width="14.5" style="90" customWidth="1"/>
    <col min="12688" max="12688" width="15.875" style="90" customWidth="1"/>
    <col min="12689" max="12689" width="13.25" style="90" customWidth="1"/>
    <col min="12690" max="12690" width="11.375" style="90" customWidth="1"/>
    <col min="12691" max="12691" width="16.625" style="90" customWidth="1"/>
    <col min="12692" max="12693" width="8.875" style="90" customWidth="1"/>
    <col min="12694" max="12694" width="17.125" style="90" customWidth="1"/>
    <col min="12695" max="12695" width="16" style="90" customWidth="1"/>
    <col min="12696" max="12696" width="8.875" style="90" customWidth="1"/>
    <col min="12697" max="12697" width="13.625" style="90" customWidth="1"/>
    <col min="12698" max="12698" width="14.5" style="90" customWidth="1"/>
    <col min="12699" max="12718" width="8.875" style="90" customWidth="1"/>
    <col min="12719" max="12800" width="8.875" style="90"/>
    <col min="12801" max="12801" width="4.75" style="90" customWidth="1"/>
    <col min="12802" max="12802" width="11.125" style="90" customWidth="1"/>
    <col min="12803" max="12803" width="43.375" style="90" customWidth="1"/>
    <col min="12804" max="12804" width="36.25" style="90" customWidth="1"/>
    <col min="12805" max="12805" width="9.875" style="90" customWidth="1"/>
    <col min="12806" max="12806" width="22.625" style="90" customWidth="1"/>
    <col min="12807" max="12807" width="22.125" style="90" customWidth="1"/>
    <col min="12808" max="12808" width="18.625" style="90" customWidth="1"/>
    <col min="12809" max="12809" width="16.875" style="90" customWidth="1"/>
    <col min="12810" max="12812" width="22.625" style="90" customWidth="1"/>
    <col min="12813" max="12813" width="31.5" style="90" customWidth="1"/>
    <col min="12814" max="12814" width="21" style="90" customWidth="1"/>
    <col min="12815" max="12815" width="58" style="90" customWidth="1"/>
    <col min="12816" max="12816" width="14.875" style="90" customWidth="1"/>
    <col min="12817" max="12817" width="25.75" style="90" customWidth="1"/>
    <col min="12818" max="12818" width="23.125" style="90" customWidth="1"/>
    <col min="12819" max="12819" width="42.5" style="90" customWidth="1"/>
    <col min="12820" max="12820" width="18.25" style="90" customWidth="1"/>
    <col min="12821" max="12826" width="10.125" style="90" customWidth="1"/>
    <col min="12827" max="12913" width="0" style="90" hidden="1" customWidth="1"/>
    <col min="12914" max="12919" width="12.125" style="90" customWidth="1"/>
    <col min="12920" max="12920" width="36.875" style="90" customWidth="1"/>
    <col min="12921" max="12921" width="12.625" style="90" customWidth="1"/>
    <col min="12922" max="12923" width="10.625" style="90" customWidth="1"/>
    <col min="12924" max="12924" width="12.625" style="90" customWidth="1"/>
    <col min="12925" max="12926" width="10.625" style="90" customWidth="1"/>
    <col min="12927" max="12928" width="12.625" style="90" customWidth="1"/>
    <col min="12929" max="12929" width="10.625" style="90" customWidth="1"/>
    <col min="12930" max="12934" width="13.625" style="90" customWidth="1"/>
    <col min="12935" max="12935" width="50.625" style="90" customWidth="1"/>
    <col min="12936" max="12936" width="22.5" style="90" customWidth="1"/>
    <col min="12937" max="12937" width="15.5" style="90" customWidth="1"/>
    <col min="12938" max="12938" width="12.75" style="90" customWidth="1"/>
    <col min="12939" max="12939" width="11.625" style="90" customWidth="1"/>
    <col min="12940" max="12940" width="10.5" style="90" customWidth="1"/>
    <col min="12941" max="12942" width="15.75" style="90" customWidth="1"/>
    <col min="12943" max="12943" width="14.5" style="90" customWidth="1"/>
    <col min="12944" max="12944" width="15.875" style="90" customWidth="1"/>
    <col min="12945" max="12945" width="13.25" style="90" customWidth="1"/>
    <col min="12946" max="12946" width="11.375" style="90" customWidth="1"/>
    <col min="12947" max="12947" width="16.625" style="90" customWidth="1"/>
    <col min="12948" max="12949" width="8.875" style="90" customWidth="1"/>
    <col min="12950" max="12950" width="17.125" style="90" customWidth="1"/>
    <col min="12951" max="12951" width="16" style="90" customWidth="1"/>
    <col min="12952" max="12952" width="8.875" style="90" customWidth="1"/>
    <col min="12953" max="12953" width="13.625" style="90" customWidth="1"/>
    <col min="12954" max="12954" width="14.5" style="90" customWidth="1"/>
    <col min="12955" max="12974" width="8.875" style="90" customWidth="1"/>
    <col min="12975" max="13056" width="8.875" style="90"/>
    <col min="13057" max="13057" width="4.75" style="90" customWidth="1"/>
    <col min="13058" max="13058" width="11.125" style="90" customWidth="1"/>
    <col min="13059" max="13059" width="43.375" style="90" customWidth="1"/>
    <col min="13060" max="13060" width="36.25" style="90" customWidth="1"/>
    <col min="13061" max="13061" width="9.875" style="90" customWidth="1"/>
    <col min="13062" max="13062" width="22.625" style="90" customWidth="1"/>
    <col min="13063" max="13063" width="22.125" style="90" customWidth="1"/>
    <col min="13064" max="13064" width="18.625" style="90" customWidth="1"/>
    <col min="13065" max="13065" width="16.875" style="90" customWidth="1"/>
    <col min="13066" max="13068" width="22.625" style="90" customWidth="1"/>
    <col min="13069" max="13069" width="31.5" style="90" customWidth="1"/>
    <col min="13070" max="13070" width="21" style="90" customWidth="1"/>
    <col min="13071" max="13071" width="58" style="90" customWidth="1"/>
    <col min="13072" max="13072" width="14.875" style="90" customWidth="1"/>
    <col min="13073" max="13073" width="25.75" style="90" customWidth="1"/>
    <col min="13074" max="13074" width="23.125" style="90" customWidth="1"/>
    <col min="13075" max="13075" width="42.5" style="90" customWidth="1"/>
    <col min="13076" max="13076" width="18.25" style="90" customWidth="1"/>
    <col min="13077" max="13082" width="10.125" style="90" customWidth="1"/>
    <col min="13083" max="13169" width="0" style="90" hidden="1" customWidth="1"/>
    <col min="13170" max="13175" width="12.125" style="90" customWidth="1"/>
    <col min="13176" max="13176" width="36.875" style="90" customWidth="1"/>
    <col min="13177" max="13177" width="12.625" style="90" customWidth="1"/>
    <col min="13178" max="13179" width="10.625" style="90" customWidth="1"/>
    <col min="13180" max="13180" width="12.625" style="90" customWidth="1"/>
    <col min="13181" max="13182" width="10.625" style="90" customWidth="1"/>
    <col min="13183" max="13184" width="12.625" style="90" customWidth="1"/>
    <col min="13185" max="13185" width="10.625" style="90" customWidth="1"/>
    <col min="13186" max="13190" width="13.625" style="90" customWidth="1"/>
    <col min="13191" max="13191" width="50.625" style="90" customWidth="1"/>
    <col min="13192" max="13192" width="22.5" style="90" customWidth="1"/>
    <col min="13193" max="13193" width="15.5" style="90" customWidth="1"/>
    <col min="13194" max="13194" width="12.75" style="90" customWidth="1"/>
    <col min="13195" max="13195" width="11.625" style="90" customWidth="1"/>
    <col min="13196" max="13196" width="10.5" style="90" customWidth="1"/>
    <col min="13197" max="13198" width="15.75" style="90" customWidth="1"/>
    <col min="13199" max="13199" width="14.5" style="90" customWidth="1"/>
    <col min="13200" max="13200" width="15.875" style="90" customWidth="1"/>
    <col min="13201" max="13201" width="13.25" style="90" customWidth="1"/>
    <col min="13202" max="13202" width="11.375" style="90" customWidth="1"/>
    <col min="13203" max="13203" width="16.625" style="90" customWidth="1"/>
    <col min="13204" max="13205" width="8.875" style="90" customWidth="1"/>
    <col min="13206" max="13206" width="17.125" style="90" customWidth="1"/>
    <col min="13207" max="13207" width="16" style="90" customWidth="1"/>
    <col min="13208" max="13208" width="8.875" style="90" customWidth="1"/>
    <col min="13209" max="13209" width="13.625" style="90" customWidth="1"/>
    <col min="13210" max="13210" width="14.5" style="90" customWidth="1"/>
    <col min="13211" max="13230" width="8.875" style="90" customWidth="1"/>
    <col min="13231" max="13312" width="8.875" style="90"/>
    <col min="13313" max="13313" width="4.75" style="90" customWidth="1"/>
    <col min="13314" max="13314" width="11.125" style="90" customWidth="1"/>
    <col min="13315" max="13315" width="43.375" style="90" customWidth="1"/>
    <col min="13316" max="13316" width="36.25" style="90" customWidth="1"/>
    <col min="13317" max="13317" width="9.875" style="90" customWidth="1"/>
    <col min="13318" max="13318" width="22.625" style="90" customWidth="1"/>
    <col min="13319" max="13319" width="22.125" style="90" customWidth="1"/>
    <col min="13320" max="13320" width="18.625" style="90" customWidth="1"/>
    <col min="13321" max="13321" width="16.875" style="90" customWidth="1"/>
    <col min="13322" max="13324" width="22.625" style="90" customWidth="1"/>
    <col min="13325" max="13325" width="31.5" style="90" customWidth="1"/>
    <col min="13326" max="13326" width="21" style="90" customWidth="1"/>
    <col min="13327" max="13327" width="58" style="90" customWidth="1"/>
    <col min="13328" max="13328" width="14.875" style="90" customWidth="1"/>
    <col min="13329" max="13329" width="25.75" style="90" customWidth="1"/>
    <col min="13330" max="13330" width="23.125" style="90" customWidth="1"/>
    <col min="13331" max="13331" width="42.5" style="90" customWidth="1"/>
    <col min="13332" max="13332" width="18.25" style="90" customWidth="1"/>
    <col min="13333" max="13338" width="10.125" style="90" customWidth="1"/>
    <col min="13339" max="13425" width="0" style="90" hidden="1" customWidth="1"/>
    <col min="13426" max="13431" width="12.125" style="90" customWidth="1"/>
    <col min="13432" max="13432" width="36.875" style="90" customWidth="1"/>
    <col min="13433" max="13433" width="12.625" style="90" customWidth="1"/>
    <col min="13434" max="13435" width="10.625" style="90" customWidth="1"/>
    <col min="13436" max="13436" width="12.625" style="90" customWidth="1"/>
    <col min="13437" max="13438" width="10.625" style="90" customWidth="1"/>
    <col min="13439" max="13440" width="12.625" style="90" customWidth="1"/>
    <col min="13441" max="13441" width="10.625" style="90" customWidth="1"/>
    <col min="13442" max="13446" width="13.625" style="90" customWidth="1"/>
    <col min="13447" max="13447" width="50.625" style="90" customWidth="1"/>
    <col min="13448" max="13448" width="22.5" style="90" customWidth="1"/>
    <col min="13449" max="13449" width="15.5" style="90" customWidth="1"/>
    <col min="13450" max="13450" width="12.75" style="90" customWidth="1"/>
    <col min="13451" max="13451" width="11.625" style="90" customWidth="1"/>
    <col min="13452" max="13452" width="10.5" style="90" customWidth="1"/>
    <col min="13453" max="13454" width="15.75" style="90" customWidth="1"/>
    <col min="13455" max="13455" width="14.5" style="90" customWidth="1"/>
    <col min="13456" max="13456" width="15.875" style="90" customWidth="1"/>
    <col min="13457" max="13457" width="13.25" style="90" customWidth="1"/>
    <col min="13458" max="13458" width="11.375" style="90" customWidth="1"/>
    <col min="13459" max="13459" width="16.625" style="90" customWidth="1"/>
    <col min="13460" max="13461" width="8.875" style="90" customWidth="1"/>
    <col min="13462" max="13462" width="17.125" style="90" customWidth="1"/>
    <col min="13463" max="13463" width="16" style="90" customWidth="1"/>
    <col min="13464" max="13464" width="8.875" style="90" customWidth="1"/>
    <col min="13465" max="13465" width="13.625" style="90" customWidth="1"/>
    <col min="13466" max="13466" width="14.5" style="90" customWidth="1"/>
    <col min="13467" max="13486" width="8.875" style="90" customWidth="1"/>
    <col min="13487" max="13568" width="8.875" style="90"/>
    <col min="13569" max="13569" width="4.75" style="90" customWidth="1"/>
    <col min="13570" max="13570" width="11.125" style="90" customWidth="1"/>
    <col min="13571" max="13571" width="43.375" style="90" customWidth="1"/>
    <col min="13572" max="13572" width="36.25" style="90" customWidth="1"/>
    <col min="13573" max="13573" width="9.875" style="90" customWidth="1"/>
    <col min="13574" max="13574" width="22.625" style="90" customWidth="1"/>
    <col min="13575" max="13575" width="22.125" style="90" customWidth="1"/>
    <col min="13576" max="13576" width="18.625" style="90" customWidth="1"/>
    <col min="13577" max="13577" width="16.875" style="90" customWidth="1"/>
    <col min="13578" max="13580" width="22.625" style="90" customWidth="1"/>
    <col min="13581" max="13581" width="31.5" style="90" customWidth="1"/>
    <col min="13582" max="13582" width="21" style="90" customWidth="1"/>
    <col min="13583" max="13583" width="58" style="90" customWidth="1"/>
    <col min="13584" max="13584" width="14.875" style="90" customWidth="1"/>
    <col min="13585" max="13585" width="25.75" style="90" customWidth="1"/>
    <col min="13586" max="13586" width="23.125" style="90" customWidth="1"/>
    <col min="13587" max="13587" width="42.5" style="90" customWidth="1"/>
    <col min="13588" max="13588" width="18.25" style="90" customWidth="1"/>
    <col min="13589" max="13594" width="10.125" style="90" customWidth="1"/>
    <col min="13595" max="13681" width="0" style="90" hidden="1" customWidth="1"/>
    <col min="13682" max="13687" width="12.125" style="90" customWidth="1"/>
    <col min="13688" max="13688" width="36.875" style="90" customWidth="1"/>
    <col min="13689" max="13689" width="12.625" style="90" customWidth="1"/>
    <col min="13690" max="13691" width="10.625" style="90" customWidth="1"/>
    <col min="13692" max="13692" width="12.625" style="90" customWidth="1"/>
    <col min="13693" max="13694" width="10.625" style="90" customWidth="1"/>
    <col min="13695" max="13696" width="12.625" style="90" customWidth="1"/>
    <col min="13697" max="13697" width="10.625" style="90" customWidth="1"/>
    <col min="13698" max="13702" width="13.625" style="90" customWidth="1"/>
    <col min="13703" max="13703" width="50.625" style="90" customWidth="1"/>
    <col min="13704" max="13704" width="22.5" style="90" customWidth="1"/>
    <col min="13705" max="13705" width="15.5" style="90" customWidth="1"/>
    <col min="13706" max="13706" width="12.75" style="90" customWidth="1"/>
    <col min="13707" max="13707" width="11.625" style="90" customWidth="1"/>
    <col min="13708" max="13708" width="10.5" style="90" customWidth="1"/>
    <col min="13709" max="13710" width="15.75" style="90" customWidth="1"/>
    <col min="13711" max="13711" width="14.5" style="90" customWidth="1"/>
    <col min="13712" max="13712" width="15.875" style="90" customWidth="1"/>
    <col min="13713" max="13713" width="13.25" style="90" customWidth="1"/>
    <col min="13714" max="13714" width="11.375" style="90" customWidth="1"/>
    <col min="13715" max="13715" width="16.625" style="90" customWidth="1"/>
    <col min="13716" max="13717" width="8.875" style="90" customWidth="1"/>
    <col min="13718" max="13718" width="17.125" style="90" customWidth="1"/>
    <col min="13719" max="13719" width="16" style="90" customWidth="1"/>
    <col min="13720" max="13720" width="8.875" style="90" customWidth="1"/>
    <col min="13721" max="13721" width="13.625" style="90" customWidth="1"/>
    <col min="13722" max="13722" width="14.5" style="90" customWidth="1"/>
    <col min="13723" max="13742" width="8.875" style="90" customWidth="1"/>
    <col min="13743" max="13824" width="8.875" style="90"/>
    <col min="13825" max="13825" width="4.75" style="90" customWidth="1"/>
    <col min="13826" max="13826" width="11.125" style="90" customWidth="1"/>
    <col min="13827" max="13827" width="43.375" style="90" customWidth="1"/>
    <col min="13828" max="13828" width="36.25" style="90" customWidth="1"/>
    <col min="13829" max="13829" width="9.875" style="90" customWidth="1"/>
    <col min="13830" max="13830" width="22.625" style="90" customWidth="1"/>
    <col min="13831" max="13831" width="22.125" style="90" customWidth="1"/>
    <col min="13832" max="13832" width="18.625" style="90" customWidth="1"/>
    <col min="13833" max="13833" width="16.875" style="90" customWidth="1"/>
    <col min="13834" max="13836" width="22.625" style="90" customWidth="1"/>
    <col min="13837" max="13837" width="31.5" style="90" customWidth="1"/>
    <col min="13838" max="13838" width="21" style="90" customWidth="1"/>
    <col min="13839" max="13839" width="58" style="90" customWidth="1"/>
    <col min="13840" max="13840" width="14.875" style="90" customWidth="1"/>
    <col min="13841" max="13841" width="25.75" style="90" customWidth="1"/>
    <col min="13842" max="13842" width="23.125" style="90" customWidth="1"/>
    <col min="13843" max="13843" width="42.5" style="90" customWidth="1"/>
    <col min="13844" max="13844" width="18.25" style="90" customWidth="1"/>
    <col min="13845" max="13850" width="10.125" style="90" customWidth="1"/>
    <col min="13851" max="13937" width="0" style="90" hidden="1" customWidth="1"/>
    <col min="13938" max="13943" width="12.125" style="90" customWidth="1"/>
    <col min="13944" max="13944" width="36.875" style="90" customWidth="1"/>
    <col min="13945" max="13945" width="12.625" style="90" customWidth="1"/>
    <col min="13946" max="13947" width="10.625" style="90" customWidth="1"/>
    <col min="13948" max="13948" width="12.625" style="90" customWidth="1"/>
    <col min="13949" max="13950" width="10.625" style="90" customWidth="1"/>
    <col min="13951" max="13952" width="12.625" style="90" customWidth="1"/>
    <col min="13953" max="13953" width="10.625" style="90" customWidth="1"/>
    <col min="13954" max="13958" width="13.625" style="90" customWidth="1"/>
    <col min="13959" max="13959" width="50.625" style="90" customWidth="1"/>
    <col min="13960" max="13960" width="22.5" style="90" customWidth="1"/>
    <col min="13961" max="13961" width="15.5" style="90" customWidth="1"/>
    <col min="13962" max="13962" width="12.75" style="90" customWidth="1"/>
    <col min="13963" max="13963" width="11.625" style="90" customWidth="1"/>
    <col min="13964" max="13964" width="10.5" style="90" customWidth="1"/>
    <col min="13965" max="13966" width="15.75" style="90" customWidth="1"/>
    <col min="13967" max="13967" width="14.5" style="90" customWidth="1"/>
    <col min="13968" max="13968" width="15.875" style="90" customWidth="1"/>
    <col min="13969" max="13969" width="13.25" style="90" customWidth="1"/>
    <col min="13970" max="13970" width="11.375" style="90" customWidth="1"/>
    <col min="13971" max="13971" width="16.625" style="90" customWidth="1"/>
    <col min="13972" max="13973" width="8.875" style="90" customWidth="1"/>
    <col min="13974" max="13974" width="17.125" style="90" customWidth="1"/>
    <col min="13975" max="13975" width="16" style="90" customWidth="1"/>
    <col min="13976" max="13976" width="8.875" style="90" customWidth="1"/>
    <col min="13977" max="13977" width="13.625" style="90" customWidth="1"/>
    <col min="13978" max="13978" width="14.5" style="90" customWidth="1"/>
    <col min="13979" max="13998" width="8.875" style="90" customWidth="1"/>
    <col min="13999" max="14080" width="8.875" style="90"/>
    <col min="14081" max="14081" width="4.75" style="90" customWidth="1"/>
    <col min="14082" max="14082" width="11.125" style="90" customWidth="1"/>
    <col min="14083" max="14083" width="43.375" style="90" customWidth="1"/>
    <col min="14084" max="14084" width="36.25" style="90" customWidth="1"/>
    <col min="14085" max="14085" width="9.875" style="90" customWidth="1"/>
    <col min="14086" max="14086" width="22.625" style="90" customWidth="1"/>
    <col min="14087" max="14087" width="22.125" style="90" customWidth="1"/>
    <col min="14088" max="14088" width="18.625" style="90" customWidth="1"/>
    <col min="14089" max="14089" width="16.875" style="90" customWidth="1"/>
    <col min="14090" max="14092" width="22.625" style="90" customWidth="1"/>
    <col min="14093" max="14093" width="31.5" style="90" customWidth="1"/>
    <col min="14094" max="14094" width="21" style="90" customWidth="1"/>
    <col min="14095" max="14095" width="58" style="90" customWidth="1"/>
    <col min="14096" max="14096" width="14.875" style="90" customWidth="1"/>
    <col min="14097" max="14097" width="25.75" style="90" customWidth="1"/>
    <col min="14098" max="14098" width="23.125" style="90" customWidth="1"/>
    <col min="14099" max="14099" width="42.5" style="90" customWidth="1"/>
    <col min="14100" max="14100" width="18.25" style="90" customWidth="1"/>
    <col min="14101" max="14106" width="10.125" style="90" customWidth="1"/>
    <col min="14107" max="14193" width="0" style="90" hidden="1" customWidth="1"/>
    <col min="14194" max="14199" width="12.125" style="90" customWidth="1"/>
    <col min="14200" max="14200" width="36.875" style="90" customWidth="1"/>
    <col min="14201" max="14201" width="12.625" style="90" customWidth="1"/>
    <col min="14202" max="14203" width="10.625" style="90" customWidth="1"/>
    <col min="14204" max="14204" width="12.625" style="90" customWidth="1"/>
    <col min="14205" max="14206" width="10.625" style="90" customWidth="1"/>
    <col min="14207" max="14208" width="12.625" style="90" customWidth="1"/>
    <col min="14209" max="14209" width="10.625" style="90" customWidth="1"/>
    <col min="14210" max="14214" width="13.625" style="90" customWidth="1"/>
    <col min="14215" max="14215" width="50.625" style="90" customWidth="1"/>
    <col min="14216" max="14216" width="22.5" style="90" customWidth="1"/>
    <col min="14217" max="14217" width="15.5" style="90" customWidth="1"/>
    <col min="14218" max="14218" width="12.75" style="90" customWidth="1"/>
    <col min="14219" max="14219" width="11.625" style="90" customWidth="1"/>
    <col min="14220" max="14220" width="10.5" style="90" customWidth="1"/>
    <col min="14221" max="14222" width="15.75" style="90" customWidth="1"/>
    <col min="14223" max="14223" width="14.5" style="90" customWidth="1"/>
    <col min="14224" max="14224" width="15.875" style="90" customWidth="1"/>
    <col min="14225" max="14225" width="13.25" style="90" customWidth="1"/>
    <col min="14226" max="14226" width="11.375" style="90" customWidth="1"/>
    <col min="14227" max="14227" width="16.625" style="90" customWidth="1"/>
    <col min="14228" max="14229" width="8.875" style="90" customWidth="1"/>
    <col min="14230" max="14230" width="17.125" style="90" customWidth="1"/>
    <col min="14231" max="14231" width="16" style="90" customWidth="1"/>
    <col min="14232" max="14232" width="8.875" style="90" customWidth="1"/>
    <col min="14233" max="14233" width="13.625" style="90" customWidth="1"/>
    <col min="14234" max="14234" width="14.5" style="90" customWidth="1"/>
    <col min="14235" max="14254" width="8.875" style="90" customWidth="1"/>
    <col min="14255" max="14336" width="8.875" style="90"/>
    <col min="14337" max="14337" width="4.75" style="90" customWidth="1"/>
    <col min="14338" max="14338" width="11.125" style="90" customWidth="1"/>
    <col min="14339" max="14339" width="43.375" style="90" customWidth="1"/>
    <col min="14340" max="14340" width="36.25" style="90" customWidth="1"/>
    <col min="14341" max="14341" width="9.875" style="90" customWidth="1"/>
    <col min="14342" max="14342" width="22.625" style="90" customWidth="1"/>
    <col min="14343" max="14343" width="22.125" style="90" customWidth="1"/>
    <col min="14344" max="14344" width="18.625" style="90" customWidth="1"/>
    <col min="14345" max="14345" width="16.875" style="90" customWidth="1"/>
    <col min="14346" max="14348" width="22.625" style="90" customWidth="1"/>
    <col min="14349" max="14349" width="31.5" style="90" customWidth="1"/>
    <col min="14350" max="14350" width="21" style="90" customWidth="1"/>
    <col min="14351" max="14351" width="58" style="90" customWidth="1"/>
    <col min="14352" max="14352" width="14.875" style="90" customWidth="1"/>
    <col min="14353" max="14353" width="25.75" style="90" customWidth="1"/>
    <col min="14354" max="14354" width="23.125" style="90" customWidth="1"/>
    <col min="14355" max="14355" width="42.5" style="90" customWidth="1"/>
    <col min="14356" max="14356" width="18.25" style="90" customWidth="1"/>
    <col min="14357" max="14362" width="10.125" style="90" customWidth="1"/>
    <col min="14363" max="14449" width="0" style="90" hidden="1" customWidth="1"/>
    <col min="14450" max="14455" width="12.125" style="90" customWidth="1"/>
    <col min="14456" max="14456" width="36.875" style="90" customWidth="1"/>
    <col min="14457" max="14457" width="12.625" style="90" customWidth="1"/>
    <col min="14458" max="14459" width="10.625" style="90" customWidth="1"/>
    <col min="14460" max="14460" width="12.625" style="90" customWidth="1"/>
    <col min="14461" max="14462" width="10.625" style="90" customWidth="1"/>
    <col min="14463" max="14464" width="12.625" style="90" customWidth="1"/>
    <col min="14465" max="14465" width="10.625" style="90" customWidth="1"/>
    <col min="14466" max="14470" width="13.625" style="90" customWidth="1"/>
    <col min="14471" max="14471" width="50.625" style="90" customWidth="1"/>
    <col min="14472" max="14472" width="22.5" style="90" customWidth="1"/>
    <col min="14473" max="14473" width="15.5" style="90" customWidth="1"/>
    <col min="14474" max="14474" width="12.75" style="90" customWidth="1"/>
    <col min="14475" max="14475" width="11.625" style="90" customWidth="1"/>
    <col min="14476" max="14476" width="10.5" style="90" customWidth="1"/>
    <col min="14477" max="14478" width="15.75" style="90" customWidth="1"/>
    <col min="14479" max="14479" width="14.5" style="90" customWidth="1"/>
    <col min="14480" max="14480" width="15.875" style="90" customWidth="1"/>
    <col min="14481" max="14481" width="13.25" style="90" customWidth="1"/>
    <col min="14482" max="14482" width="11.375" style="90" customWidth="1"/>
    <col min="14483" max="14483" width="16.625" style="90" customWidth="1"/>
    <col min="14484" max="14485" width="8.875" style="90" customWidth="1"/>
    <col min="14486" max="14486" width="17.125" style="90" customWidth="1"/>
    <col min="14487" max="14487" width="16" style="90" customWidth="1"/>
    <col min="14488" max="14488" width="8.875" style="90" customWidth="1"/>
    <col min="14489" max="14489" width="13.625" style="90" customWidth="1"/>
    <col min="14490" max="14490" width="14.5" style="90" customWidth="1"/>
    <col min="14491" max="14510" width="8.875" style="90" customWidth="1"/>
    <col min="14511" max="14592" width="8.875" style="90"/>
    <col min="14593" max="14593" width="4.75" style="90" customWidth="1"/>
    <col min="14594" max="14594" width="11.125" style="90" customWidth="1"/>
    <col min="14595" max="14595" width="43.375" style="90" customWidth="1"/>
    <col min="14596" max="14596" width="36.25" style="90" customWidth="1"/>
    <col min="14597" max="14597" width="9.875" style="90" customWidth="1"/>
    <col min="14598" max="14598" width="22.625" style="90" customWidth="1"/>
    <col min="14599" max="14599" width="22.125" style="90" customWidth="1"/>
    <col min="14600" max="14600" width="18.625" style="90" customWidth="1"/>
    <col min="14601" max="14601" width="16.875" style="90" customWidth="1"/>
    <col min="14602" max="14604" width="22.625" style="90" customWidth="1"/>
    <col min="14605" max="14605" width="31.5" style="90" customWidth="1"/>
    <col min="14606" max="14606" width="21" style="90" customWidth="1"/>
    <col min="14607" max="14607" width="58" style="90" customWidth="1"/>
    <col min="14608" max="14608" width="14.875" style="90" customWidth="1"/>
    <col min="14609" max="14609" width="25.75" style="90" customWidth="1"/>
    <col min="14610" max="14610" width="23.125" style="90" customWidth="1"/>
    <col min="14611" max="14611" width="42.5" style="90" customWidth="1"/>
    <col min="14612" max="14612" width="18.25" style="90" customWidth="1"/>
    <col min="14613" max="14618" width="10.125" style="90" customWidth="1"/>
    <col min="14619" max="14705" width="0" style="90" hidden="1" customWidth="1"/>
    <col min="14706" max="14711" width="12.125" style="90" customWidth="1"/>
    <col min="14712" max="14712" width="36.875" style="90" customWidth="1"/>
    <col min="14713" max="14713" width="12.625" style="90" customWidth="1"/>
    <col min="14714" max="14715" width="10.625" style="90" customWidth="1"/>
    <col min="14716" max="14716" width="12.625" style="90" customWidth="1"/>
    <col min="14717" max="14718" width="10.625" style="90" customWidth="1"/>
    <col min="14719" max="14720" width="12.625" style="90" customWidth="1"/>
    <col min="14721" max="14721" width="10.625" style="90" customWidth="1"/>
    <col min="14722" max="14726" width="13.625" style="90" customWidth="1"/>
    <col min="14727" max="14727" width="50.625" style="90" customWidth="1"/>
    <col min="14728" max="14728" width="22.5" style="90" customWidth="1"/>
    <col min="14729" max="14729" width="15.5" style="90" customWidth="1"/>
    <col min="14730" max="14730" width="12.75" style="90" customWidth="1"/>
    <col min="14731" max="14731" width="11.625" style="90" customWidth="1"/>
    <col min="14732" max="14732" width="10.5" style="90" customWidth="1"/>
    <col min="14733" max="14734" width="15.75" style="90" customWidth="1"/>
    <col min="14735" max="14735" width="14.5" style="90" customWidth="1"/>
    <col min="14736" max="14736" width="15.875" style="90" customWidth="1"/>
    <col min="14737" max="14737" width="13.25" style="90" customWidth="1"/>
    <col min="14738" max="14738" width="11.375" style="90" customWidth="1"/>
    <col min="14739" max="14739" width="16.625" style="90" customWidth="1"/>
    <col min="14740" max="14741" width="8.875" style="90" customWidth="1"/>
    <col min="14742" max="14742" width="17.125" style="90" customWidth="1"/>
    <col min="14743" max="14743" width="16" style="90" customWidth="1"/>
    <col min="14744" max="14744" width="8.875" style="90" customWidth="1"/>
    <col min="14745" max="14745" width="13.625" style="90" customWidth="1"/>
    <col min="14746" max="14746" width="14.5" style="90" customWidth="1"/>
    <col min="14747" max="14766" width="8.875" style="90" customWidth="1"/>
    <col min="14767" max="14848" width="8.875" style="90"/>
    <col min="14849" max="14849" width="4.75" style="90" customWidth="1"/>
    <col min="14850" max="14850" width="11.125" style="90" customWidth="1"/>
    <col min="14851" max="14851" width="43.375" style="90" customWidth="1"/>
    <col min="14852" max="14852" width="36.25" style="90" customWidth="1"/>
    <col min="14853" max="14853" width="9.875" style="90" customWidth="1"/>
    <col min="14854" max="14854" width="22.625" style="90" customWidth="1"/>
    <col min="14855" max="14855" width="22.125" style="90" customWidth="1"/>
    <col min="14856" max="14856" width="18.625" style="90" customWidth="1"/>
    <col min="14857" max="14857" width="16.875" style="90" customWidth="1"/>
    <col min="14858" max="14860" width="22.625" style="90" customWidth="1"/>
    <col min="14861" max="14861" width="31.5" style="90" customWidth="1"/>
    <col min="14862" max="14862" width="21" style="90" customWidth="1"/>
    <col min="14863" max="14863" width="58" style="90" customWidth="1"/>
    <col min="14864" max="14864" width="14.875" style="90" customWidth="1"/>
    <col min="14865" max="14865" width="25.75" style="90" customWidth="1"/>
    <col min="14866" max="14866" width="23.125" style="90" customWidth="1"/>
    <col min="14867" max="14867" width="42.5" style="90" customWidth="1"/>
    <col min="14868" max="14868" width="18.25" style="90" customWidth="1"/>
    <col min="14869" max="14874" width="10.125" style="90" customWidth="1"/>
    <col min="14875" max="14961" width="0" style="90" hidden="1" customWidth="1"/>
    <col min="14962" max="14967" width="12.125" style="90" customWidth="1"/>
    <col min="14968" max="14968" width="36.875" style="90" customWidth="1"/>
    <col min="14969" max="14969" width="12.625" style="90" customWidth="1"/>
    <col min="14970" max="14971" width="10.625" style="90" customWidth="1"/>
    <col min="14972" max="14972" width="12.625" style="90" customWidth="1"/>
    <col min="14973" max="14974" width="10.625" style="90" customWidth="1"/>
    <col min="14975" max="14976" width="12.625" style="90" customWidth="1"/>
    <col min="14977" max="14977" width="10.625" style="90" customWidth="1"/>
    <col min="14978" max="14982" width="13.625" style="90" customWidth="1"/>
    <col min="14983" max="14983" width="50.625" style="90" customWidth="1"/>
    <col min="14984" max="14984" width="22.5" style="90" customWidth="1"/>
    <col min="14985" max="14985" width="15.5" style="90" customWidth="1"/>
    <col min="14986" max="14986" width="12.75" style="90" customWidth="1"/>
    <col min="14987" max="14987" width="11.625" style="90" customWidth="1"/>
    <col min="14988" max="14988" width="10.5" style="90" customWidth="1"/>
    <col min="14989" max="14990" width="15.75" style="90" customWidth="1"/>
    <col min="14991" max="14991" width="14.5" style="90" customWidth="1"/>
    <col min="14992" max="14992" width="15.875" style="90" customWidth="1"/>
    <col min="14993" max="14993" width="13.25" style="90" customWidth="1"/>
    <col min="14994" max="14994" width="11.375" style="90" customWidth="1"/>
    <col min="14995" max="14995" width="16.625" style="90" customWidth="1"/>
    <col min="14996" max="14997" width="8.875" style="90" customWidth="1"/>
    <col min="14998" max="14998" width="17.125" style="90" customWidth="1"/>
    <col min="14999" max="14999" width="16" style="90" customWidth="1"/>
    <col min="15000" max="15000" width="8.875" style="90" customWidth="1"/>
    <col min="15001" max="15001" width="13.625" style="90" customWidth="1"/>
    <col min="15002" max="15002" width="14.5" style="90" customWidth="1"/>
    <col min="15003" max="15022" width="8.875" style="90" customWidth="1"/>
    <col min="15023" max="15104" width="8.875" style="90"/>
    <col min="15105" max="15105" width="4.75" style="90" customWidth="1"/>
    <col min="15106" max="15106" width="11.125" style="90" customWidth="1"/>
    <col min="15107" max="15107" width="43.375" style="90" customWidth="1"/>
    <col min="15108" max="15108" width="36.25" style="90" customWidth="1"/>
    <col min="15109" max="15109" width="9.875" style="90" customWidth="1"/>
    <col min="15110" max="15110" width="22.625" style="90" customWidth="1"/>
    <col min="15111" max="15111" width="22.125" style="90" customWidth="1"/>
    <col min="15112" max="15112" width="18.625" style="90" customWidth="1"/>
    <col min="15113" max="15113" width="16.875" style="90" customWidth="1"/>
    <col min="15114" max="15116" width="22.625" style="90" customWidth="1"/>
    <col min="15117" max="15117" width="31.5" style="90" customWidth="1"/>
    <col min="15118" max="15118" width="21" style="90" customWidth="1"/>
    <col min="15119" max="15119" width="58" style="90" customWidth="1"/>
    <col min="15120" max="15120" width="14.875" style="90" customWidth="1"/>
    <col min="15121" max="15121" width="25.75" style="90" customWidth="1"/>
    <col min="15122" max="15122" width="23.125" style="90" customWidth="1"/>
    <col min="15123" max="15123" width="42.5" style="90" customWidth="1"/>
    <col min="15124" max="15124" width="18.25" style="90" customWidth="1"/>
    <col min="15125" max="15130" width="10.125" style="90" customWidth="1"/>
    <col min="15131" max="15217" width="0" style="90" hidden="1" customWidth="1"/>
    <col min="15218" max="15223" width="12.125" style="90" customWidth="1"/>
    <col min="15224" max="15224" width="36.875" style="90" customWidth="1"/>
    <col min="15225" max="15225" width="12.625" style="90" customWidth="1"/>
    <col min="15226" max="15227" width="10.625" style="90" customWidth="1"/>
    <col min="15228" max="15228" width="12.625" style="90" customWidth="1"/>
    <col min="15229" max="15230" width="10.625" style="90" customWidth="1"/>
    <col min="15231" max="15232" width="12.625" style="90" customWidth="1"/>
    <col min="15233" max="15233" width="10.625" style="90" customWidth="1"/>
    <col min="15234" max="15238" width="13.625" style="90" customWidth="1"/>
    <col min="15239" max="15239" width="50.625" style="90" customWidth="1"/>
    <col min="15240" max="15240" width="22.5" style="90" customWidth="1"/>
    <col min="15241" max="15241" width="15.5" style="90" customWidth="1"/>
    <col min="15242" max="15242" width="12.75" style="90" customWidth="1"/>
    <col min="15243" max="15243" width="11.625" style="90" customWidth="1"/>
    <col min="15244" max="15244" width="10.5" style="90" customWidth="1"/>
    <col min="15245" max="15246" width="15.75" style="90" customWidth="1"/>
    <col min="15247" max="15247" width="14.5" style="90" customWidth="1"/>
    <col min="15248" max="15248" width="15.875" style="90" customWidth="1"/>
    <col min="15249" max="15249" width="13.25" style="90" customWidth="1"/>
    <col min="15250" max="15250" width="11.375" style="90" customWidth="1"/>
    <col min="15251" max="15251" width="16.625" style="90" customWidth="1"/>
    <col min="15252" max="15253" width="8.875" style="90" customWidth="1"/>
    <col min="15254" max="15254" width="17.125" style="90" customWidth="1"/>
    <col min="15255" max="15255" width="16" style="90" customWidth="1"/>
    <col min="15256" max="15256" width="8.875" style="90" customWidth="1"/>
    <col min="15257" max="15257" width="13.625" style="90" customWidth="1"/>
    <col min="15258" max="15258" width="14.5" style="90" customWidth="1"/>
    <col min="15259" max="15278" width="8.875" style="90" customWidth="1"/>
    <col min="15279" max="15360" width="8.875" style="90"/>
    <col min="15361" max="15361" width="4.75" style="90" customWidth="1"/>
    <col min="15362" max="15362" width="11.125" style="90" customWidth="1"/>
    <col min="15363" max="15363" width="43.375" style="90" customWidth="1"/>
    <col min="15364" max="15364" width="36.25" style="90" customWidth="1"/>
    <col min="15365" max="15365" width="9.875" style="90" customWidth="1"/>
    <col min="15366" max="15366" width="22.625" style="90" customWidth="1"/>
    <col min="15367" max="15367" width="22.125" style="90" customWidth="1"/>
    <col min="15368" max="15368" width="18.625" style="90" customWidth="1"/>
    <col min="15369" max="15369" width="16.875" style="90" customWidth="1"/>
    <col min="15370" max="15372" width="22.625" style="90" customWidth="1"/>
    <col min="15373" max="15373" width="31.5" style="90" customWidth="1"/>
    <col min="15374" max="15374" width="21" style="90" customWidth="1"/>
    <col min="15375" max="15375" width="58" style="90" customWidth="1"/>
    <col min="15376" max="15376" width="14.875" style="90" customWidth="1"/>
    <col min="15377" max="15377" width="25.75" style="90" customWidth="1"/>
    <col min="15378" max="15378" width="23.125" style="90" customWidth="1"/>
    <col min="15379" max="15379" width="42.5" style="90" customWidth="1"/>
    <col min="15380" max="15380" width="18.25" style="90" customWidth="1"/>
    <col min="15381" max="15386" width="10.125" style="90" customWidth="1"/>
    <col min="15387" max="15473" width="0" style="90" hidden="1" customWidth="1"/>
    <col min="15474" max="15479" width="12.125" style="90" customWidth="1"/>
    <col min="15480" max="15480" width="36.875" style="90" customWidth="1"/>
    <col min="15481" max="15481" width="12.625" style="90" customWidth="1"/>
    <col min="15482" max="15483" width="10.625" style="90" customWidth="1"/>
    <col min="15484" max="15484" width="12.625" style="90" customWidth="1"/>
    <col min="15485" max="15486" width="10.625" style="90" customWidth="1"/>
    <col min="15487" max="15488" width="12.625" style="90" customWidth="1"/>
    <col min="15489" max="15489" width="10.625" style="90" customWidth="1"/>
    <col min="15490" max="15494" width="13.625" style="90" customWidth="1"/>
    <col min="15495" max="15495" width="50.625" style="90" customWidth="1"/>
    <col min="15496" max="15496" width="22.5" style="90" customWidth="1"/>
    <col min="15497" max="15497" width="15.5" style="90" customWidth="1"/>
    <col min="15498" max="15498" width="12.75" style="90" customWidth="1"/>
    <col min="15499" max="15499" width="11.625" style="90" customWidth="1"/>
    <col min="15500" max="15500" width="10.5" style="90" customWidth="1"/>
    <col min="15501" max="15502" width="15.75" style="90" customWidth="1"/>
    <col min="15503" max="15503" width="14.5" style="90" customWidth="1"/>
    <col min="15504" max="15504" width="15.875" style="90" customWidth="1"/>
    <col min="15505" max="15505" width="13.25" style="90" customWidth="1"/>
    <col min="15506" max="15506" width="11.375" style="90" customWidth="1"/>
    <col min="15507" max="15507" width="16.625" style="90" customWidth="1"/>
    <col min="15508" max="15509" width="8.875" style="90" customWidth="1"/>
    <col min="15510" max="15510" width="17.125" style="90" customWidth="1"/>
    <col min="15511" max="15511" width="16" style="90" customWidth="1"/>
    <col min="15512" max="15512" width="8.875" style="90" customWidth="1"/>
    <col min="15513" max="15513" width="13.625" style="90" customWidth="1"/>
    <col min="15514" max="15514" width="14.5" style="90" customWidth="1"/>
    <col min="15515" max="15534" width="8.875" style="90" customWidth="1"/>
    <col min="15535" max="15616" width="8.875" style="90"/>
    <col min="15617" max="15617" width="4.75" style="90" customWidth="1"/>
    <col min="15618" max="15618" width="11.125" style="90" customWidth="1"/>
    <col min="15619" max="15619" width="43.375" style="90" customWidth="1"/>
    <col min="15620" max="15620" width="36.25" style="90" customWidth="1"/>
    <col min="15621" max="15621" width="9.875" style="90" customWidth="1"/>
    <col min="15622" max="15622" width="22.625" style="90" customWidth="1"/>
    <col min="15623" max="15623" width="22.125" style="90" customWidth="1"/>
    <col min="15624" max="15624" width="18.625" style="90" customWidth="1"/>
    <col min="15625" max="15625" width="16.875" style="90" customWidth="1"/>
    <col min="15626" max="15628" width="22.625" style="90" customWidth="1"/>
    <col min="15629" max="15629" width="31.5" style="90" customWidth="1"/>
    <col min="15630" max="15630" width="21" style="90" customWidth="1"/>
    <col min="15631" max="15631" width="58" style="90" customWidth="1"/>
    <col min="15632" max="15632" width="14.875" style="90" customWidth="1"/>
    <col min="15633" max="15633" width="25.75" style="90" customWidth="1"/>
    <col min="15634" max="15634" width="23.125" style="90" customWidth="1"/>
    <col min="15635" max="15635" width="42.5" style="90" customWidth="1"/>
    <col min="15636" max="15636" width="18.25" style="90" customWidth="1"/>
    <col min="15637" max="15642" width="10.125" style="90" customWidth="1"/>
    <col min="15643" max="15729" width="0" style="90" hidden="1" customWidth="1"/>
    <col min="15730" max="15735" width="12.125" style="90" customWidth="1"/>
    <col min="15736" max="15736" width="36.875" style="90" customWidth="1"/>
    <col min="15737" max="15737" width="12.625" style="90" customWidth="1"/>
    <col min="15738" max="15739" width="10.625" style="90" customWidth="1"/>
    <col min="15740" max="15740" width="12.625" style="90" customWidth="1"/>
    <col min="15741" max="15742" width="10.625" style="90" customWidth="1"/>
    <col min="15743" max="15744" width="12.625" style="90" customWidth="1"/>
    <col min="15745" max="15745" width="10.625" style="90" customWidth="1"/>
    <col min="15746" max="15750" width="13.625" style="90" customWidth="1"/>
    <col min="15751" max="15751" width="50.625" style="90" customWidth="1"/>
    <col min="15752" max="15752" width="22.5" style="90" customWidth="1"/>
    <col min="15753" max="15753" width="15.5" style="90" customWidth="1"/>
    <col min="15754" max="15754" width="12.75" style="90" customWidth="1"/>
    <col min="15755" max="15755" width="11.625" style="90" customWidth="1"/>
    <col min="15756" max="15756" width="10.5" style="90" customWidth="1"/>
    <col min="15757" max="15758" width="15.75" style="90" customWidth="1"/>
    <col min="15759" max="15759" width="14.5" style="90" customWidth="1"/>
    <col min="15760" max="15760" width="15.875" style="90" customWidth="1"/>
    <col min="15761" max="15761" width="13.25" style="90" customWidth="1"/>
    <col min="15762" max="15762" width="11.375" style="90" customWidth="1"/>
    <col min="15763" max="15763" width="16.625" style="90" customWidth="1"/>
    <col min="15764" max="15765" width="8.875" style="90" customWidth="1"/>
    <col min="15766" max="15766" width="17.125" style="90" customWidth="1"/>
    <col min="15767" max="15767" width="16" style="90" customWidth="1"/>
    <col min="15768" max="15768" width="8.875" style="90" customWidth="1"/>
    <col min="15769" max="15769" width="13.625" style="90" customWidth="1"/>
    <col min="15770" max="15770" width="14.5" style="90" customWidth="1"/>
    <col min="15771" max="15790" width="8.875" style="90" customWidth="1"/>
    <col min="15791" max="15872" width="8.875" style="90"/>
    <col min="15873" max="15873" width="4.75" style="90" customWidth="1"/>
    <col min="15874" max="15874" width="11.125" style="90" customWidth="1"/>
    <col min="15875" max="15875" width="43.375" style="90" customWidth="1"/>
    <col min="15876" max="15876" width="36.25" style="90" customWidth="1"/>
    <col min="15877" max="15877" width="9.875" style="90" customWidth="1"/>
    <col min="15878" max="15878" width="22.625" style="90" customWidth="1"/>
    <col min="15879" max="15879" width="22.125" style="90" customWidth="1"/>
    <col min="15880" max="15880" width="18.625" style="90" customWidth="1"/>
    <col min="15881" max="15881" width="16.875" style="90" customWidth="1"/>
    <col min="15882" max="15884" width="22.625" style="90" customWidth="1"/>
    <col min="15885" max="15885" width="31.5" style="90" customWidth="1"/>
    <col min="15886" max="15886" width="21" style="90" customWidth="1"/>
    <col min="15887" max="15887" width="58" style="90" customWidth="1"/>
    <col min="15888" max="15888" width="14.875" style="90" customWidth="1"/>
    <col min="15889" max="15889" width="25.75" style="90" customWidth="1"/>
    <col min="15890" max="15890" width="23.125" style="90" customWidth="1"/>
    <col min="15891" max="15891" width="42.5" style="90" customWidth="1"/>
    <col min="15892" max="15892" width="18.25" style="90" customWidth="1"/>
    <col min="15893" max="15898" width="10.125" style="90" customWidth="1"/>
    <col min="15899" max="15985" width="0" style="90" hidden="1" customWidth="1"/>
    <col min="15986" max="15991" width="12.125" style="90" customWidth="1"/>
    <col min="15992" max="15992" width="36.875" style="90" customWidth="1"/>
    <col min="15993" max="15993" width="12.625" style="90" customWidth="1"/>
    <col min="15994" max="15995" width="10.625" style="90" customWidth="1"/>
    <col min="15996" max="15996" width="12.625" style="90" customWidth="1"/>
    <col min="15997" max="15998" width="10.625" style="90" customWidth="1"/>
    <col min="15999" max="16000" width="12.625" style="90" customWidth="1"/>
    <col min="16001" max="16001" width="10.625" style="90" customWidth="1"/>
    <col min="16002" max="16006" width="13.625" style="90" customWidth="1"/>
    <col min="16007" max="16007" width="50.625" style="90" customWidth="1"/>
    <col min="16008" max="16008" width="22.5" style="90" customWidth="1"/>
    <col min="16009" max="16009" width="15.5" style="90" customWidth="1"/>
    <col min="16010" max="16010" width="12.75" style="90" customWidth="1"/>
    <col min="16011" max="16011" width="11.625" style="90" customWidth="1"/>
    <col min="16012" max="16012" width="10.5" style="90" customWidth="1"/>
    <col min="16013" max="16014" width="15.75" style="90" customWidth="1"/>
    <col min="16015" max="16015" width="14.5" style="90" customWidth="1"/>
    <col min="16016" max="16016" width="15.875" style="90" customWidth="1"/>
    <col min="16017" max="16017" width="13.25" style="90" customWidth="1"/>
    <col min="16018" max="16018" width="11.375" style="90" customWidth="1"/>
    <col min="16019" max="16019" width="16.625" style="90" customWidth="1"/>
    <col min="16020" max="16021" width="8.875" style="90" customWidth="1"/>
    <col min="16022" max="16022" width="17.125" style="90" customWidth="1"/>
    <col min="16023" max="16023" width="16" style="90" customWidth="1"/>
    <col min="16024" max="16024" width="8.875" style="90" customWidth="1"/>
    <col min="16025" max="16025" width="13.625" style="90" customWidth="1"/>
    <col min="16026" max="16026" width="14.5" style="90" customWidth="1"/>
    <col min="16027" max="16046" width="8.875" style="90" customWidth="1"/>
    <col min="16047" max="16128" width="8.875" style="90"/>
    <col min="16129" max="16129" width="4.75" style="90" customWidth="1"/>
    <col min="16130" max="16130" width="11.125" style="90" customWidth="1"/>
    <col min="16131" max="16131" width="43.375" style="90" customWidth="1"/>
    <col min="16132" max="16132" width="36.25" style="90" customWidth="1"/>
    <col min="16133" max="16133" width="9.875" style="90" customWidth="1"/>
    <col min="16134" max="16134" width="22.625" style="90" customWidth="1"/>
    <col min="16135" max="16135" width="22.125" style="90" customWidth="1"/>
    <col min="16136" max="16136" width="18.625" style="90" customWidth="1"/>
    <col min="16137" max="16137" width="16.875" style="90" customWidth="1"/>
    <col min="16138" max="16140" width="22.625" style="90" customWidth="1"/>
    <col min="16141" max="16141" width="31.5" style="90" customWidth="1"/>
    <col min="16142" max="16142" width="21" style="90" customWidth="1"/>
    <col min="16143" max="16143" width="58" style="90" customWidth="1"/>
    <col min="16144" max="16144" width="14.875" style="90" customWidth="1"/>
    <col min="16145" max="16145" width="25.75" style="90" customWidth="1"/>
    <col min="16146" max="16146" width="23.125" style="90" customWidth="1"/>
    <col min="16147" max="16147" width="42.5" style="90" customWidth="1"/>
    <col min="16148" max="16148" width="18.25" style="90" customWidth="1"/>
    <col min="16149" max="16154" width="10.125" style="90" customWidth="1"/>
    <col min="16155" max="16241" width="0" style="90" hidden="1" customWidth="1"/>
    <col min="16242" max="16247" width="12.125" style="90" customWidth="1"/>
    <col min="16248" max="16248" width="36.875" style="90" customWidth="1"/>
    <col min="16249" max="16249" width="12.625" style="90" customWidth="1"/>
    <col min="16250" max="16251" width="10.625" style="90" customWidth="1"/>
    <col min="16252" max="16252" width="12.625" style="90" customWidth="1"/>
    <col min="16253" max="16254" width="10.625" style="90" customWidth="1"/>
    <col min="16255" max="16256" width="12.625" style="90" customWidth="1"/>
    <col min="16257" max="16257" width="10.625" style="90" customWidth="1"/>
    <col min="16258" max="16262" width="13.625" style="90" customWidth="1"/>
    <col min="16263" max="16263" width="50.625" style="90" customWidth="1"/>
    <col min="16264" max="16264" width="22.5" style="90" customWidth="1"/>
    <col min="16265" max="16265" width="15.5" style="90" customWidth="1"/>
    <col min="16266" max="16266" width="12.75" style="90" customWidth="1"/>
    <col min="16267" max="16267" width="11.625" style="90" customWidth="1"/>
    <col min="16268" max="16268" width="10.5" style="90" customWidth="1"/>
    <col min="16269" max="16270" width="15.75" style="90" customWidth="1"/>
    <col min="16271" max="16271" width="14.5" style="90" customWidth="1"/>
    <col min="16272" max="16272" width="15.875" style="90" customWidth="1"/>
    <col min="16273" max="16273" width="13.25" style="90" customWidth="1"/>
    <col min="16274" max="16274" width="11.375" style="90" customWidth="1"/>
    <col min="16275" max="16275" width="16.625" style="90" customWidth="1"/>
    <col min="16276" max="16277" width="8.875" style="90" customWidth="1"/>
    <col min="16278" max="16278" width="17.125" style="90" customWidth="1"/>
    <col min="16279" max="16279" width="16" style="90" customWidth="1"/>
    <col min="16280" max="16280" width="8.875" style="90" customWidth="1"/>
    <col min="16281" max="16281" width="13.625" style="90" customWidth="1"/>
    <col min="16282" max="16282" width="14.5" style="90" customWidth="1"/>
    <col min="16283" max="16302" width="8.875" style="90" customWidth="1"/>
    <col min="16303" max="16384" width="8.875" style="90"/>
  </cols>
  <sheetData>
    <row r="1" spans="1:166" s="73" customFormat="1" ht="111" customHeight="1">
      <c r="B1" s="74"/>
      <c r="C1" s="75" t="s">
        <v>60</v>
      </c>
      <c r="D1" s="76"/>
      <c r="E1" s="76"/>
      <c r="F1" s="77"/>
      <c r="G1" s="76"/>
      <c r="H1" s="76"/>
      <c r="I1" s="78" t="s">
        <v>61</v>
      </c>
      <c r="J1" s="79"/>
      <c r="K1" s="79"/>
      <c r="L1" s="79"/>
      <c r="M1" s="80"/>
      <c r="N1" s="81"/>
      <c r="O1" s="81"/>
      <c r="P1" s="81"/>
      <c r="Q1" s="82"/>
      <c r="R1" s="366" t="s">
        <v>62</v>
      </c>
      <c r="S1" s="366"/>
      <c r="T1" s="366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4"/>
      <c r="AJ1" s="84"/>
      <c r="AL1" s="85"/>
      <c r="AM1" s="85"/>
      <c r="AN1" s="85"/>
      <c r="AO1" s="85"/>
      <c r="AP1" s="85"/>
      <c r="AQ1" s="85"/>
      <c r="AR1" s="85"/>
      <c r="AS1" s="85"/>
      <c r="AT1" s="86"/>
      <c r="AU1" s="85"/>
      <c r="AV1" s="85"/>
      <c r="AW1" s="85"/>
      <c r="AX1" s="85"/>
      <c r="AY1" s="85"/>
      <c r="AZ1" s="85"/>
      <c r="BA1" s="85"/>
      <c r="BB1" s="87"/>
      <c r="BC1" s="85"/>
      <c r="BD1" s="85"/>
      <c r="BE1" s="85"/>
      <c r="BF1" s="85"/>
      <c r="BG1" s="85"/>
      <c r="BH1" s="367" t="s">
        <v>63</v>
      </c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5"/>
      <c r="DH1" s="85"/>
      <c r="DI1" s="85"/>
      <c r="DJ1" s="85"/>
      <c r="DK1" s="88"/>
      <c r="DL1" s="88"/>
      <c r="DM1" s="88"/>
      <c r="DN1" s="88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5"/>
      <c r="EB1" s="85"/>
      <c r="EC1" s="85"/>
      <c r="ED1" s="85"/>
      <c r="EE1" s="85"/>
      <c r="EF1" s="85"/>
      <c r="EG1" s="85"/>
      <c r="EH1" s="85"/>
      <c r="EI1" s="85"/>
      <c r="EJ1" s="85"/>
      <c r="EK1" s="85"/>
      <c r="EL1" s="85"/>
      <c r="EM1" s="85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5"/>
      <c r="EZ1" s="85"/>
    </row>
    <row r="2" spans="1:166" ht="67.5" customHeight="1">
      <c r="B2" s="91"/>
      <c r="C2" s="368" t="s">
        <v>64</v>
      </c>
      <c r="D2" s="369"/>
      <c r="E2" s="370" t="s">
        <v>422</v>
      </c>
      <c r="F2" s="371"/>
      <c r="G2" s="371"/>
      <c r="H2" s="371"/>
      <c r="I2" s="371"/>
      <c r="J2" s="371"/>
      <c r="K2" s="372"/>
      <c r="L2" s="373" t="s">
        <v>65</v>
      </c>
      <c r="M2" s="373"/>
      <c r="N2" s="373"/>
      <c r="O2" s="374" t="s">
        <v>423</v>
      </c>
      <c r="P2" s="374"/>
      <c r="Q2" s="374"/>
      <c r="R2" s="374"/>
      <c r="S2" s="374"/>
      <c r="T2" s="374"/>
      <c r="U2" s="83"/>
      <c r="V2" s="83"/>
      <c r="W2" s="83"/>
      <c r="X2" s="83"/>
      <c r="Y2" s="83"/>
      <c r="Z2" s="83"/>
      <c r="AA2" s="83"/>
      <c r="AB2" s="83"/>
      <c r="AC2" s="83"/>
      <c r="AU2" s="96"/>
      <c r="AV2" s="96"/>
      <c r="AW2" s="96"/>
      <c r="AX2" s="96"/>
      <c r="AY2" s="96"/>
      <c r="AZ2" s="97" t="s">
        <v>66</v>
      </c>
      <c r="BA2" s="99" t="s">
        <v>67</v>
      </c>
      <c r="BB2" s="98" t="s">
        <v>68</v>
      </c>
      <c r="BC2" s="99" t="s">
        <v>69</v>
      </c>
      <c r="BD2" s="99" t="s">
        <v>70</v>
      </c>
      <c r="BE2" s="363" t="s">
        <v>71</v>
      </c>
      <c r="BF2" s="375"/>
      <c r="BG2" s="375"/>
      <c r="BH2" s="375"/>
      <c r="BI2" s="375"/>
      <c r="BJ2" s="375"/>
      <c r="BK2" s="375"/>
      <c r="BL2" s="364"/>
      <c r="BM2" s="99" t="s">
        <v>72</v>
      </c>
      <c r="BN2" s="363" t="s">
        <v>73</v>
      </c>
      <c r="BO2" s="375"/>
      <c r="BP2" s="375"/>
      <c r="BQ2" s="375"/>
      <c r="BR2" s="364"/>
      <c r="BS2" s="363" t="s">
        <v>74</v>
      </c>
      <c r="BT2" s="375"/>
      <c r="BU2" s="375"/>
      <c r="BV2" s="375"/>
      <c r="BW2" s="364"/>
      <c r="BX2" s="99" t="s">
        <v>255</v>
      </c>
      <c r="BY2" s="363" t="s">
        <v>256</v>
      </c>
      <c r="BZ2" s="364"/>
      <c r="CA2" s="99" t="s">
        <v>257</v>
      </c>
      <c r="CB2" s="99" t="s">
        <v>75</v>
      </c>
      <c r="CC2" s="377" t="s">
        <v>258</v>
      </c>
      <c r="CD2" s="377"/>
      <c r="CE2" s="377"/>
      <c r="CF2" s="100" t="s">
        <v>76</v>
      </c>
      <c r="CG2" s="101" t="s">
        <v>259</v>
      </c>
      <c r="CH2" s="101" t="s">
        <v>260</v>
      </c>
      <c r="CI2" s="99" t="s">
        <v>261</v>
      </c>
      <c r="CJ2" s="99" t="s">
        <v>262</v>
      </c>
      <c r="CK2" s="99" t="s">
        <v>263</v>
      </c>
      <c r="CL2" s="377" t="s">
        <v>264</v>
      </c>
      <c r="CM2" s="377"/>
      <c r="CN2" s="99" t="s">
        <v>265</v>
      </c>
      <c r="CO2" s="99" t="s">
        <v>266</v>
      </c>
      <c r="CP2" s="363" t="s">
        <v>77</v>
      </c>
      <c r="CQ2" s="375"/>
      <c r="CR2" s="364"/>
      <c r="CS2" s="102" t="s">
        <v>267</v>
      </c>
      <c r="CT2" s="103" t="s">
        <v>268</v>
      </c>
      <c r="CU2" s="104" t="s">
        <v>78</v>
      </c>
      <c r="CV2" s="104" t="s">
        <v>269</v>
      </c>
      <c r="CW2" s="104" t="s">
        <v>270</v>
      </c>
      <c r="CX2" s="104" t="s">
        <v>271</v>
      </c>
      <c r="CY2" s="363" t="s">
        <v>79</v>
      </c>
      <c r="CZ2" s="364"/>
      <c r="DA2" s="99" t="s">
        <v>272</v>
      </c>
      <c r="DB2" s="99" t="s">
        <v>273</v>
      </c>
      <c r="DC2" s="99" t="s">
        <v>274</v>
      </c>
      <c r="DD2" s="99" t="s">
        <v>275</v>
      </c>
      <c r="DE2" s="363" t="s">
        <v>80</v>
      </c>
      <c r="DF2" s="364"/>
      <c r="DG2" s="99" t="s">
        <v>81</v>
      </c>
      <c r="DI2" s="105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365"/>
      <c r="DW2" s="365"/>
      <c r="ET2" s="90"/>
      <c r="EU2" s="90"/>
      <c r="EV2" s="90"/>
      <c r="EW2" s="90"/>
      <c r="EX2" s="90"/>
    </row>
    <row r="3" spans="1:166" ht="72" customHeight="1">
      <c r="A3" s="107"/>
      <c r="B3" s="91"/>
      <c r="C3" s="368" t="s">
        <v>82</v>
      </c>
      <c r="D3" s="369"/>
      <c r="E3" s="378" t="s">
        <v>421</v>
      </c>
      <c r="F3" s="379"/>
      <c r="G3" s="379"/>
      <c r="H3" s="379"/>
      <c r="I3" s="379"/>
      <c r="J3" s="379"/>
      <c r="K3" s="380"/>
      <c r="L3" s="373" t="s">
        <v>83</v>
      </c>
      <c r="M3" s="373"/>
      <c r="N3" s="373"/>
      <c r="O3" s="381" t="s">
        <v>424</v>
      </c>
      <c r="P3" s="381"/>
      <c r="Q3" s="381"/>
      <c r="R3" s="381"/>
      <c r="S3" s="381"/>
      <c r="T3" s="381"/>
      <c r="U3" s="83"/>
      <c r="V3" s="83"/>
      <c r="W3" s="83"/>
      <c r="X3" s="83"/>
      <c r="Y3" s="83"/>
      <c r="Z3" s="83"/>
      <c r="AA3" s="83"/>
      <c r="AB3" s="83"/>
      <c r="AC3" s="83"/>
      <c r="AU3" s="96"/>
      <c r="AV3" s="96"/>
      <c r="AW3" s="96"/>
      <c r="AX3" s="96"/>
      <c r="AY3" s="96"/>
      <c r="AZ3" s="108">
        <f>SUM(BA3:DF3)</f>
        <v>1</v>
      </c>
      <c r="BA3" s="109">
        <f>COUNTIF($G$11:$G$35,"BANGLADESHI")</f>
        <v>0</v>
      </c>
      <c r="BB3" s="109">
        <f>COUNTIF($G$11:$G$35,"BHUTANESE")</f>
        <v>0</v>
      </c>
      <c r="BC3" s="109">
        <f>COUNTIF($G$11:$G$35,"BRUNEI DARUSSALAM")</f>
        <v>0</v>
      </c>
      <c r="BD3" s="109">
        <f>COUNTIF($G$11:$G$35,"CAMBODIAN")</f>
        <v>0</v>
      </c>
      <c r="BE3" s="376">
        <f>COUNTIF($G$11:$G$35,"CHINESE")</f>
        <v>1</v>
      </c>
      <c r="BF3" s="376"/>
      <c r="BG3" s="376"/>
      <c r="BH3" s="376"/>
      <c r="BI3" s="376"/>
      <c r="BJ3" s="376"/>
      <c r="BK3" s="376"/>
      <c r="BL3" s="376"/>
      <c r="BM3" s="110">
        <f>COUNTIF($G$11:$G$35,"FIJIAN")</f>
        <v>0</v>
      </c>
      <c r="BN3" s="376">
        <f>COUNTIF($G$11:$G$35,"INDIAN")</f>
        <v>0</v>
      </c>
      <c r="BO3" s="376"/>
      <c r="BP3" s="376"/>
      <c r="BQ3" s="376"/>
      <c r="BR3" s="376"/>
      <c r="BS3" s="376">
        <f>COUNTIF($G$11:$G$35,"INDONESIA")</f>
        <v>0</v>
      </c>
      <c r="BT3" s="376"/>
      <c r="BU3" s="376"/>
      <c r="BV3" s="376"/>
      <c r="BW3" s="376"/>
      <c r="BX3" s="110">
        <f>COUNTIF($G$11:$G$35,"KAZAKHSTAN")</f>
        <v>0</v>
      </c>
      <c r="BY3" s="396">
        <f>COUNTIF($G$11:$G$35,"KOREA")</f>
        <v>0</v>
      </c>
      <c r="BZ3" s="397"/>
      <c r="CA3" s="110">
        <f>COUNTIF($G$11:$G$35,"KYRGYZ REPUBLIC")</f>
        <v>0</v>
      </c>
      <c r="CB3" s="110">
        <f>COUNTIF($G$11:$G$35,"LAO")</f>
        <v>0</v>
      </c>
      <c r="CC3" s="376">
        <f>COUNTIF($G$11:$G$35,"MALAYSIA")</f>
        <v>0</v>
      </c>
      <c r="CD3" s="376"/>
      <c r="CE3" s="376"/>
      <c r="CF3" s="110">
        <f>COUNTIF($G$11:$G$35,"MALDIVIAN")</f>
        <v>0</v>
      </c>
      <c r="CG3" s="110">
        <f>COUNTIF($G$11:$G$35,"MHL")</f>
        <v>0</v>
      </c>
      <c r="CH3" s="110">
        <f>COUNTIF($G$11:$G$35,"MICRONESIA")</f>
        <v>0</v>
      </c>
      <c r="CI3" s="110">
        <f>COUNTIF($G$11:$G$35,"MONGOLIA")</f>
        <v>0</v>
      </c>
      <c r="CJ3" s="110">
        <f>COUNTIF($G$11:$G$35,"MYANMAR")</f>
        <v>0</v>
      </c>
      <c r="CK3" s="110">
        <f>COUNTIF($G$11:$G$35,"NEPALESE")</f>
        <v>0</v>
      </c>
      <c r="CL3" s="396">
        <f>COUNTIF($G$11:$G$35,"PAKISTANI")</f>
        <v>0</v>
      </c>
      <c r="CM3" s="397"/>
      <c r="CN3" s="110">
        <f>COUNTIF($G$11:$G$35,"PALAUAN")</f>
        <v>0</v>
      </c>
      <c r="CO3" s="110">
        <f>COUNTIF($G$11:$G$35,"PAPUA NEW GUINEAN")</f>
        <v>0</v>
      </c>
      <c r="CP3" s="376">
        <f>COUNTIF($G$11:$G$35,"FILIPINO")</f>
        <v>0</v>
      </c>
      <c r="CQ3" s="376"/>
      <c r="CR3" s="376"/>
      <c r="CS3" s="110">
        <f>COUNTIF($G$11:$G$35,"SAMOAN")</f>
        <v>0</v>
      </c>
      <c r="CT3" s="110">
        <f>COUNTIF($G$11:$G$35,"SINGAPORE")</f>
        <v>0</v>
      </c>
      <c r="CU3" s="110">
        <f>COUNTIF($G$11:$G$35,"SOLOMON ISLANDER")</f>
        <v>0</v>
      </c>
      <c r="CV3" s="110">
        <f>COUNTIF($G$11:$G$35,"SRI LANKAN")</f>
        <v>0</v>
      </c>
      <c r="CW3" s="110">
        <f>COUNTIF($G$11:$G$35,"TAIWAN")</f>
        <v>0</v>
      </c>
      <c r="CX3" s="110">
        <f>COUNTIF($G$11:$G$35,"TAJIKISTAN")</f>
        <v>0</v>
      </c>
      <c r="CY3" s="376">
        <f>COUNTIF($G$11:$G$35,"THAI")</f>
        <v>0</v>
      </c>
      <c r="CZ3" s="376"/>
      <c r="DA3" s="110">
        <f>COUNTIF($G$11:$G$35,"TIMORENSE")</f>
        <v>0</v>
      </c>
      <c r="DB3" s="110">
        <f>COUNTIF($G$11:$G$35,"TONGAN")</f>
        <v>0</v>
      </c>
      <c r="DC3" s="110">
        <f>COUNTIF($G$11:$G$35,"TURKMENISTAN")</f>
        <v>0</v>
      </c>
      <c r="DD3" s="110">
        <f>COUNTIF($G$11:$G$35,"UZBEKISTAN")</f>
        <v>0</v>
      </c>
      <c r="DE3" s="376">
        <f>COUNTIF($G$11:$G$35,"VIETNAMESE")</f>
        <v>0</v>
      </c>
      <c r="DF3" s="376"/>
      <c r="DG3" s="110"/>
      <c r="DI3" s="111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382"/>
      <c r="DW3" s="382"/>
      <c r="ET3" s="90"/>
      <c r="EU3" s="90"/>
      <c r="EV3" s="90"/>
      <c r="EW3" s="90"/>
      <c r="EX3" s="90"/>
    </row>
    <row r="4" spans="1:166" ht="20.25" customHeight="1">
      <c r="A4" s="107"/>
      <c r="B4" s="91"/>
      <c r="C4" s="113"/>
      <c r="D4" s="113"/>
      <c r="E4" s="113"/>
      <c r="F4" s="114"/>
      <c r="G4" s="113"/>
      <c r="H4" s="113"/>
      <c r="I4" s="113"/>
      <c r="J4" s="114"/>
      <c r="K4" s="114"/>
      <c r="L4" s="114"/>
      <c r="M4" s="113"/>
      <c r="N4" s="113"/>
      <c r="O4" s="113"/>
      <c r="P4" s="113"/>
      <c r="Q4" s="113"/>
      <c r="R4" s="113"/>
      <c r="S4" s="113"/>
      <c r="T4" s="113"/>
      <c r="U4" s="5"/>
      <c r="V4" s="5"/>
      <c r="W4" s="5"/>
      <c r="X4" s="5"/>
      <c r="Y4" s="5"/>
      <c r="Z4" s="5"/>
      <c r="AA4" s="5"/>
      <c r="AB4" s="5"/>
      <c r="AZ4" s="97" t="s">
        <v>84</v>
      </c>
      <c r="BA4" s="99" t="s">
        <v>276</v>
      </c>
      <c r="BB4" s="103"/>
      <c r="BC4" s="115" t="s">
        <v>277</v>
      </c>
      <c r="BD4" s="116" t="s">
        <v>278</v>
      </c>
      <c r="BE4" s="116" t="s">
        <v>279</v>
      </c>
      <c r="BF4" s="116" t="s">
        <v>280</v>
      </c>
      <c r="BG4" s="116" t="s">
        <v>281</v>
      </c>
      <c r="BH4" s="116" t="s">
        <v>282</v>
      </c>
      <c r="BI4" s="116" t="s">
        <v>283</v>
      </c>
      <c r="BJ4" s="116" t="s">
        <v>284</v>
      </c>
      <c r="BK4" s="116" t="s">
        <v>285</v>
      </c>
      <c r="BL4" s="116" t="s">
        <v>286</v>
      </c>
      <c r="BM4" s="117" t="s">
        <v>287</v>
      </c>
      <c r="BN4" s="116" t="s">
        <v>288</v>
      </c>
      <c r="BO4" s="116" t="s">
        <v>289</v>
      </c>
      <c r="BP4" s="116" t="s">
        <v>290</v>
      </c>
      <c r="BQ4" s="116" t="s">
        <v>291</v>
      </c>
      <c r="BR4" s="118" t="s">
        <v>292</v>
      </c>
      <c r="BS4" s="116" t="s">
        <v>293</v>
      </c>
      <c r="BT4" s="116" t="s">
        <v>294</v>
      </c>
      <c r="BU4" s="116" t="s">
        <v>295</v>
      </c>
      <c r="BV4" s="116" t="s">
        <v>296</v>
      </c>
      <c r="BW4" s="116" t="s">
        <v>297</v>
      </c>
      <c r="BX4" s="117" t="s">
        <v>298</v>
      </c>
      <c r="BY4" s="117" t="s">
        <v>299</v>
      </c>
      <c r="BZ4" s="117" t="s">
        <v>300</v>
      </c>
      <c r="CA4" s="117" t="s">
        <v>301</v>
      </c>
      <c r="CB4" s="116" t="s">
        <v>302</v>
      </c>
      <c r="CC4" s="116" t="s">
        <v>303</v>
      </c>
      <c r="CD4" s="116" t="s">
        <v>304</v>
      </c>
      <c r="CE4" s="116" t="s">
        <v>305</v>
      </c>
      <c r="CF4" s="117"/>
      <c r="CG4" s="117" t="s">
        <v>306</v>
      </c>
      <c r="CH4" s="117" t="s">
        <v>307</v>
      </c>
      <c r="CI4" s="116" t="s">
        <v>308</v>
      </c>
      <c r="CJ4" s="116" t="s">
        <v>309</v>
      </c>
      <c r="CK4" s="117" t="s">
        <v>310</v>
      </c>
      <c r="CL4" s="117" t="s">
        <v>85</v>
      </c>
      <c r="CM4" s="117" t="s">
        <v>311</v>
      </c>
      <c r="CN4" s="117" t="s">
        <v>312</v>
      </c>
      <c r="CO4" s="117" t="s">
        <v>86</v>
      </c>
      <c r="CP4" s="116" t="s">
        <v>313</v>
      </c>
      <c r="CQ4" s="116" t="s">
        <v>314</v>
      </c>
      <c r="CR4" s="116" t="s">
        <v>315</v>
      </c>
      <c r="CS4" s="117" t="s">
        <v>316</v>
      </c>
      <c r="CT4" s="117" t="s">
        <v>317</v>
      </c>
      <c r="CU4" s="117" t="s">
        <v>318</v>
      </c>
      <c r="CV4" s="119" t="s">
        <v>319</v>
      </c>
      <c r="CW4" s="117" t="s">
        <v>320</v>
      </c>
      <c r="CX4" s="117" t="s">
        <v>321</v>
      </c>
      <c r="CY4" s="116" t="s">
        <v>322</v>
      </c>
      <c r="CZ4" s="116" t="s">
        <v>323</v>
      </c>
      <c r="DA4" s="117" t="s">
        <v>324</v>
      </c>
      <c r="DB4" s="117" t="s">
        <v>325</v>
      </c>
      <c r="DC4" s="120" t="s">
        <v>326</v>
      </c>
      <c r="DD4" s="117" t="s">
        <v>327</v>
      </c>
      <c r="DE4" s="116" t="s">
        <v>328</v>
      </c>
      <c r="DF4" s="116" t="s">
        <v>329</v>
      </c>
      <c r="DG4" s="121" t="s">
        <v>330</v>
      </c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ET4" s="90"/>
      <c r="EU4" s="90"/>
      <c r="EV4" s="90"/>
      <c r="EW4" s="90"/>
      <c r="EX4" s="90"/>
    </row>
    <row r="5" spans="1:166" ht="45" customHeight="1">
      <c r="B5" s="91"/>
      <c r="C5" s="383" t="s">
        <v>87</v>
      </c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123"/>
      <c r="V5" s="123"/>
      <c r="W5" s="123"/>
      <c r="X5" s="123"/>
      <c r="Y5" s="123"/>
      <c r="Z5" s="123"/>
      <c r="AA5" s="123"/>
      <c r="AB5" s="123"/>
      <c r="AZ5" s="124">
        <f>SUM(BA5:DG5)</f>
        <v>1</v>
      </c>
      <c r="BA5" s="125">
        <f>COUNTIF($N$11:$N$35,"Dhaka")</f>
        <v>0</v>
      </c>
      <c r="BB5" s="125"/>
      <c r="BC5" s="125">
        <f>COUNTIF($N$11:$N$35,"Bandar Seri Begawan")</f>
        <v>0</v>
      </c>
      <c r="BD5" s="125">
        <f>COUNTIF($N$11:$N$35,"Phnom Penh")</f>
        <v>0</v>
      </c>
      <c r="BE5" s="125">
        <f>COUNTIF($N$11:$N$35,"Beijing")</f>
        <v>0</v>
      </c>
      <c r="BF5" s="125">
        <f>COUNTIF($N$11:$N$35,"Chongqing")</f>
        <v>0</v>
      </c>
      <c r="BG5" s="125">
        <f>COUNTIF($N$11:$N$35,"Dalian")</f>
        <v>0</v>
      </c>
      <c r="BH5" s="125">
        <f>COUNTIF($N$11:$N$35,"Guangzhou")</f>
        <v>0</v>
      </c>
      <c r="BI5" s="125">
        <f>COUNTIF($N$11:$N$35,"Hong Kong")</f>
        <v>0</v>
      </c>
      <c r="BJ5" s="125">
        <f>COUNTIF($N$11:$N$35,"Qingdao")</f>
        <v>0</v>
      </c>
      <c r="BK5" s="125">
        <f>COUNTIF($N$11:$N$35,"Shanghai")</f>
        <v>1</v>
      </c>
      <c r="BL5" s="125">
        <f>COUNTIF($N$11:$N$35,"Shenyang")</f>
        <v>0</v>
      </c>
      <c r="BM5" s="125">
        <f>COUNTIF($N$11:$N$35,"Suva")</f>
        <v>0</v>
      </c>
      <c r="BN5" s="125">
        <f>COUNTIF($N$11:$N$35,"Bengaluru")</f>
        <v>0</v>
      </c>
      <c r="BO5" s="125">
        <f>COUNTIF($N$11:$N$35,"Chennai")</f>
        <v>0</v>
      </c>
      <c r="BP5" s="125">
        <f>COUNTIF($N$11:$N$35,"Kolkata")</f>
        <v>0</v>
      </c>
      <c r="BQ5" s="125">
        <f>COUNTIF($N$11:$N$35,"Mumbai")</f>
        <v>0</v>
      </c>
      <c r="BR5" s="125">
        <f>COUNTIF($N$11:$N$35,"New Delhi")</f>
        <v>0</v>
      </c>
      <c r="BS5" s="125">
        <f>COUNTIF($N$11:$N$35,"Denpasar")</f>
        <v>0</v>
      </c>
      <c r="BT5" s="125">
        <f>COUNTIF($N$11:$N$35,"Jakarta")</f>
        <v>0</v>
      </c>
      <c r="BU5" s="125">
        <f>COUNTIF($N$11:$N$35,"Makassar")</f>
        <v>0</v>
      </c>
      <c r="BV5" s="125">
        <f>COUNTIF($N$11:$N$35,"Medan")</f>
        <v>0</v>
      </c>
      <c r="BW5" s="125">
        <f>COUNTIF($N$11:$N$35,"Surabaya")</f>
        <v>0</v>
      </c>
      <c r="BX5" s="125">
        <f>COUNTIF($N$11:$N$35,"Astana City")</f>
        <v>0</v>
      </c>
      <c r="BY5" s="125">
        <f>COUNTIF($N$11:$N$35,"Busan")</f>
        <v>0</v>
      </c>
      <c r="BZ5" s="125">
        <f>COUNTIF($N$11:$N$35,"Jeju-do")</f>
        <v>0</v>
      </c>
      <c r="CA5" s="125">
        <f>COUNTIF($N$11:$N$35,"Bishkek")</f>
        <v>0</v>
      </c>
      <c r="CB5" s="125">
        <f>COUNTIF($N$11:$N$35,"Vientiane")</f>
        <v>0</v>
      </c>
      <c r="CC5" s="125">
        <f>COUNTIF($N$11:$N$35,"Kota Kinabalu")</f>
        <v>0</v>
      </c>
      <c r="CD5" s="125">
        <f>COUNTIF($N$11:$N$35,"Kuala Lumpur")</f>
        <v>0</v>
      </c>
      <c r="CE5" s="125">
        <f>COUNTIF($N$11:$N$35,"Penang")</f>
        <v>0</v>
      </c>
      <c r="CF5" s="125"/>
      <c r="CG5" s="125">
        <f>COUNTIF($N$11:$N$35,"Majuro")</f>
        <v>0</v>
      </c>
      <c r="CH5" s="125">
        <f>COUNTIF($N$11:$N$35,"Pohnpei")</f>
        <v>0</v>
      </c>
      <c r="CI5" s="125">
        <f>COUNTIF($N$11:$N$35,"Ulaanbaatar")</f>
        <v>0</v>
      </c>
      <c r="CJ5" s="125">
        <f>COUNTIF($N$11:$N$35,"Yangon")</f>
        <v>0</v>
      </c>
      <c r="CK5" s="125">
        <f>COUNTIF($N$11:$N$35,"Kathmandu")</f>
        <v>0</v>
      </c>
      <c r="CL5" s="125">
        <f>COUNTIF($N$11:$N$35,"Islamabad")</f>
        <v>0</v>
      </c>
      <c r="CM5" s="125">
        <f>COUNTIF($N$11:$N$35,"Karach")</f>
        <v>0</v>
      </c>
      <c r="CN5" s="125">
        <f>COUNTIF($N$11:$N$35,"KOROR")</f>
        <v>0</v>
      </c>
      <c r="CO5" s="125">
        <f>COUNTIF($N$11:$N$35,"NCD")</f>
        <v>0</v>
      </c>
      <c r="CP5" s="125">
        <f>COUNTIF($N$11:$N$35,"Cebu")</f>
        <v>0</v>
      </c>
      <c r="CQ5" s="125">
        <f>COUNTIF($N$11:$N$35,"Davao")</f>
        <v>0</v>
      </c>
      <c r="CR5" s="125">
        <f>COUNTIF($N$11:$N$35,"Metro Manila")</f>
        <v>0</v>
      </c>
      <c r="CS5" s="125">
        <f>COUNTIF($N$11:$N$35,"Apia")</f>
        <v>0</v>
      </c>
      <c r="CT5" s="125">
        <f>COUNTIF($N$11:$N$35,"Singapore")</f>
        <v>0</v>
      </c>
      <c r="CU5" s="125">
        <f>COUNTIF($N$11:$N$35,"Honiara")</f>
        <v>0</v>
      </c>
      <c r="CV5" s="125">
        <f>COUNTIF($N$11:$N$35,"Colombo")</f>
        <v>0</v>
      </c>
      <c r="CW5" s="125">
        <f>COUNTIF($N$11:$N$35,"Taipei")</f>
        <v>0</v>
      </c>
      <c r="CX5" s="125">
        <f>COUNTIF($N$11:$N$35,"Dushanbe")</f>
        <v>0</v>
      </c>
      <c r="CY5" s="125">
        <f>COUNTIF($N$11:$N$35,"Bangkok")</f>
        <v>0</v>
      </c>
      <c r="CZ5" s="125">
        <f>COUNTIF($N$11:$N$35,"Chiang Mai")</f>
        <v>0</v>
      </c>
      <c r="DA5" s="125">
        <f>COUNTIF($N$11:$N$35,"Dili")</f>
        <v>0</v>
      </c>
      <c r="DB5" s="125">
        <f>COUNTIF($N$11:$N$35,"Nuku'alofa")</f>
        <v>0</v>
      </c>
      <c r="DC5" s="125">
        <f>COUNTIF($N$11:$N$35,"Ashgabat")</f>
        <v>0</v>
      </c>
      <c r="DD5" s="125">
        <f>COUNTIF($N$11:$N$35,"Tashkent")</f>
        <v>0</v>
      </c>
      <c r="DE5" s="125">
        <f>COUNTIF($N$11:$N$35,"Hanoi")</f>
        <v>0</v>
      </c>
      <c r="DF5" s="125">
        <f>COUNTIF($N$11:$N$35,"Ho Chi Minh")</f>
        <v>0</v>
      </c>
      <c r="DG5" s="125">
        <f>COUNTIF($N$11:$N$35,"Wellington")</f>
        <v>0</v>
      </c>
      <c r="ET5" s="90"/>
      <c r="EU5" s="90"/>
      <c r="EV5" s="90"/>
      <c r="EW5" s="90"/>
      <c r="EX5" s="90"/>
    </row>
    <row r="6" spans="1:166" s="95" customFormat="1" ht="57" customHeight="1">
      <c r="A6" s="107"/>
      <c r="B6" s="91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123"/>
      <c r="V6" s="123"/>
      <c r="W6" s="123"/>
      <c r="X6" s="123"/>
      <c r="Y6" s="123"/>
      <c r="Z6" s="123"/>
      <c r="AA6" s="123"/>
      <c r="AB6" s="123"/>
      <c r="AI6" s="126"/>
      <c r="AJ6" s="126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8">
        <v>1</v>
      </c>
      <c r="BB6" s="128">
        <v>2</v>
      </c>
      <c r="BC6" s="128">
        <v>3</v>
      </c>
      <c r="BD6" s="128">
        <v>4</v>
      </c>
      <c r="BE6" s="128">
        <v>5</v>
      </c>
      <c r="BF6" s="128">
        <v>6</v>
      </c>
      <c r="BG6" s="128">
        <v>7</v>
      </c>
      <c r="BH6" s="128">
        <v>8</v>
      </c>
      <c r="BI6" s="128">
        <v>9</v>
      </c>
      <c r="BJ6" s="128">
        <v>10</v>
      </c>
      <c r="BK6" s="128">
        <v>11</v>
      </c>
      <c r="BL6" s="128">
        <v>12</v>
      </c>
      <c r="BM6" s="128">
        <v>13</v>
      </c>
      <c r="BN6" s="128">
        <v>14</v>
      </c>
      <c r="BO6" s="128">
        <v>15</v>
      </c>
      <c r="BP6" s="128">
        <v>16</v>
      </c>
      <c r="BQ6" s="128">
        <v>17</v>
      </c>
      <c r="BR6" s="128">
        <v>18</v>
      </c>
      <c r="BS6" s="128">
        <v>19</v>
      </c>
      <c r="BT6" s="128">
        <v>20</v>
      </c>
      <c r="BU6" s="128">
        <v>21</v>
      </c>
      <c r="BV6" s="128">
        <v>22</v>
      </c>
      <c r="BW6" s="128">
        <v>23</v>
      </c>
      <c r="BX6" s="128">
        <v>24</v>
      </c>
      <c r="BY6" s="128">
        <v>25</v>
      </c>
      <c r="BZ6" s="128">
        <v>26</v>
      </c>
      <c r="CA6" s="128">
        <v>27</v>
      </c>
      <c r="CB6" s="128">
        <v>28</v>
      </c>
      <c r="CC6" s="128">
        <v>29</v>
      </c>
      <c r="CD6" s="128">
        <v>30</v>
      </c>
      <c r="CE6" s="128">
        <v>31</v>
      </c>
      <c r="CF6" s="128">
        <v>32</v>
      </c>
      <c r="CG6" s="128">
        <v>33</v>
      </c>
      <c r="CH6" s="128">
        <v>34</v>
      </c>
      <c r="CI6" s="128">
        <v>35</v>
      </c>
      <c r="CJ6" s="128">
        <v>36</v>
      </c>
      <c r="CK6" s="128">
        <v>37</v>
      </c>
      <c r="CL6" s="128">
        <v>38</v>
      </c>
      <c r="CM6" s="128">
        <v>39</v>
      </c>
      <c r="CN6" s="128">
        <v>40</v>
      </c>
      <c r="CO6" s="128">
        <v>41</v>
      </c>
      <c r="CP6" s="128">
        <v>42</v>
      </c>
      <c r="CQ6" s="128">
        <v>43</v>
      </c>
      <c r="CR6" s="128">
        <v>44</v>
      </c>
      <c r="CS6" s="128">
        <v>45</v>
      </c>
      <c r="CT6" s="128">
        <v>46</v>
      </c>
      <c r="CU6" s="128">
        <v>47</v>
      </c>
      <c r="CV6" s="128">
        <v>48</v>
      </c>
      <c r="CW6" s="128">
        <v>49</v>
      </c>
      <c r="CX6" s="128">
        <v>50</v>
      </c>
      <c r="CY6" s="128">
        <v>51</v>
      </c>
      <c r="CZ6" s="128">
        <v>52</v>
      </c>
      <c r="DA6" s="128">
        <v>53</v>
      </c>
      <c r="DB6" s="128">
        <v>54</v>
      </c>
      <c r="DC6" s="128">
        <v>55</v>
      </c>
      <c r="DD6" s="128">
        <v>56</v>
      </c>
      <c r="DE6" s="128">
        <v>57</v>
      </c>
      <c r="DF6" s="128">
        <v>58</v>
      </c>
    </row>
    <row r="7" spans="1:166" s="95" customFormat="1" ht="78.75" customHeight="1">
      <c r="A7" s="384" t="s">
        <v>88</v>
      </c>
      <c r="B7" s="385"/>
      <c r="C7" s="129" t="s">
        <v>331</v>
      </c>
      <c r="D7" s="130"/>
      <c r="E7" s="130"/>
      <c r="F7" s="131"/>
      <c r="G7" s="130"/>
      <c r="H7" s="130"/>
      <c r="I7" s="130"/>
      <c r="J7" s="131"/>
      <c r="K7" s="386" t="s">
        <v>332</v>
      </c>
      <c r="L7" s="386" t="s">
        <v>333</v>
      </c>
      <c r="M7" s="388" t="s">
        <v>334</v>
      </c>
      <c r="N7" s="389"/>
      <c r="O7" s="392" t="s">
        <v>89</v>
      </c>
      <c r="P7" s="395" t="s">
        <v>90</v>
      </c>
      <c r="Q7" s="393" t="s">
        <v>335</v>
      </c>
      <c r="R7" s="393" t="s">
        <v>336</v>
      </c>
      <c r="S7" s="395" t="s">
        <v>91</v>
      </c>
      <c r="T7" s="398" t="s">
        <v>92</v>
      </c>
      <c r="U7" s="123"/>
      <c r="V7" s="123"/>
      <c r="W7" s="123"/>
      <c r="X7" s="123"/>
      <c r="Y7" s="123"/>
      <c r="Z7" s="123"/>
      <c r="AA7" s="123"/>
      <c r="AB7" s="126"/>
      <c r="AC7" s="126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32"/>
      <c r="AZ7" s="133" t="str">
        <f>IF(AND(BA3=BA5,BB3=BB5,BC3=BC5,BD3=BD5,BE3=SUM(BE5:BL5),BM3=BM5,BN3=SUM(BN5:BR5),BS3=SUM(BS5:BW5),BX3=BX5,BY3=SUM(BY5:BZ5),CA3=CA5,CB3=CB5,CC3=SUM(CC5:CE5)),"BNGからMLSまでOK","BNGからMLSまで要確認!!!")</f>
        <v>BNGからMLSまでOK</v>
      </c>
      <c r="BA7" s="400" t="str">
        <f>IF(AND(CF3=CF5,CG3=CG5,CH3=CH5,CI3=CI5,CJ3=CJ5,CK3=CK5,CL3=CM5,CN3=CN5,CO3=CO5,CP3=SUM(CP5:CR5),CT3=CT5,CU3=CU5,CV3=CV5,CW3=CW5,CX3=CX5,CY3=SUM(CY5:CZ5),DA3=DA5,DB3=DB5,DC3=DC5,DD3=DD5,DE3=SUM(DE5:DF5),CS3=DG5),"MLDからVITまでOK","MLDからVITまで要確認!!!")</f>
        <v>MLDからVITまでOK</v>
      </c>
      <c r="BB7" s="400"/>
      <c r="BC7" s="400"/>
      <c r="BD7" s="134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</row>
    <row r="8" spans="1:166" s="136" customFormat="1" ht="55.5" customHeight="1">
      <c r="A8" s="384"/>
      <c r="B8" s="385"/>
      <c r="C8" s="401" t="s">
        <v>93</v>
      </c>
      <c r="D8" s="402" t="s">
        <v>94</v>
      </c>
      <c r="E8" s="398" t="s">
        <v>337</v>
      </c>
      <c r="F8" s="404" t="s">
        <v>338</v>
      </c>
      <c r="G8" s="399" t="s">
        <v>339</v>
      </c>
      <c r="H8" s="406" t="s">
        <v>340</v>
      </c>
      <c r="I8" s="407"/>
      <c r="J8" s="408"/>
      <c r="K8" s="386"/>
      <c r="L8" s="386"/>
      <c r="M8" s="388"/>
      <c r="N8" s="389"/>
      <c r="O8" s="393"/>
      <c r="P8" s="393"/>
      <c r="Q8" s="393"/>
      <c r="R8" s="393"/>
      <c r="S8" s="393"/>
      <c r="T8" s="399"/>
      <c r="U8" s="123"/>
      <c r="V8" s="123"/>
      <c r="W8" s="123"/>
      <c r="X8" s="123"/>
      <c r="Y8" s="123"/>
      <c r="Z8" s="123"/>
      <c r="AA8" s="123"/>
      <c r="AB8" s="135"/>
      <c r="AC8" s="135"/>
      <c r="AE8" s="410" t="s">
        <v>95</v>
      </c>
      <c r="AF8" s="410" t="s">
        <v>96</v>
      </c>
      <c r="AG8" s="410" t="s">
        <v>97</v>
      </c>
      <c r="AH8" s="410" t="s">
        <v>98</v>
      </c>
      <c r="AI8" s="413" t="s">
        <v>99</v>
      </c>
      <c r="AJ8" s="410" t="s">
        <v>100</v>
      </c>
      <c r="AK8" s="410" t="s">
        <v>101</v>
      </c>
      <c r="AL8" s="410" t="s">
        <v>102</v>
      </c>
      <c r="AM8" s="416" t="s">
        <v>103</v>
      </c>
      <c r="AN8" s="417" t="s">
        <v>104</v>
      </c>
      <c r="AO8" s="137"/>
      <c r="AP8" s="418" t="s">
        <v>105</v>
      </c>
      <c r="AQ8" s="409" t="s">
        <v>106</v>
      </c>
      <c r="AR8" s="409" t="s">
        <v>107</v>
      </c>
      <c r="AS8" s="409" t="s">
        <v>341</v>
      </c>
      <c r="AT8" s="420" t="s">
        <v>108</v>
      </c>
      <c r="AU8" s="421"/>
      <c r="AV8" s="421"/>
      <c r="AW8" s="421"/>
      <c r="AX8" s="138"/>
      <c r="AY8" s="138"/>
      <c r="AZ8" s="138"/>
      <c r="CL8" s="138"/>
      <c r="CM8" s="138"/>
      <c r="CN8" s="138"/>
      <c r="CO8" s="138"/>
      <c r="CP8" s="138"/>
      <c r="CQ8" s="138"/>
      <c r="CR8" s="138"/>
      <c r="CS8" s="138"/>
      <c r="CT8" s="138"/>
      <c r="CU8" s="138"/>
      <c r="CV8" s="138"/>
      <c r="CW8" s="138"/>
      <c r="CX8" s="138"/>
      <c r="CY8" s="138"/>
      <c r="CZ8" s="138"/>
      <c r="DA8" s="138"/>
      <c r="DB8" s="138"/>
      <c r="DC8" s="138"/>
      <c r="DD8" s="138"/>
      <c r="DE8" s="138"/>
      <c r="DF8" s="92"/>
      <c r="DG8" s="138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138"/>
    </row>
    <row r="9" spans="1:166" s="136" customFormat="1" ht="68.25" customHeight="1">
      <c r="A9" s="384"/>
      <c r="B9" s="385"/>
      <c r="C9" s="399"/>
      <c r="D9" s="395"/>
      <c r="E9" s="398"/>
      <c r="F9" s="405"/>
      <c r="G9" s="399"/>
      <c r="H9" s="139" t="s">
        <v>342</v>
      </c>
      <c r="I9" s="139" t="s">
        <v>109</v>
      </c>
      <c r="J9" s="140" t="s">
        <v>343</v>
      </c>
      <c r="K9" s="387"/>
      <c r="L9" s="387"/>
      <c r="M9" s="390"/>
      <c r="N9" s="391"/>
      <c r="O9" s="393"/>
      <c r="P9" s="393"/>
      <c r="Q9" s="393"/>
      <c r="R9" s="393"/>
      <c r="S9" s="393"/>
      <c r="T9" s="399"/>
      <c r="U9" s="123"/>
      <c r="V9" s="123"/>
      <c r="W9" s="123"/>
      <c r="X9" s="123"/>
      <c r="Y9" s="123"/>
      <c r="Z9" s="123"/>
      <c r="AA9" s="123"/>
      <c r="AB9" s="135"/>
      <c r="AC9" s="135"/>
      <c r="AE9" s="411"/>
      <c r="AF9" s="411"/>
      <c r="AG9" s="411"/>
      <c r="AH9" s="411"/>
      <c r="AI9" s="414"/>
      <c r="AJ9" s="411"/>
      <c r="AK9" s="411"/>
      <c r="AL9" s="411"/>
      <c r="AM9" s="416"/>
      <c r="AN9" s="417"/>
      <c r="AO9" s="137"/>
      <c r="AP9" s="418"/>
      <c r="AQ9" s="409"/>
      <c r="AR9" s="409"/>
      <c r="AS9" s="409"/>
      <c r="AT9" s="420"/>
      <c r="AU9" s="421"/>
      <c r="AV9" s="421"/>
      <c r="AW9" s="421"/>
      <c r="AX9" s="138"/>
      <c r="AY9" s="138"/>
      <c r="AZ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92"/>
      <c r="DG9" s="138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  <c r="EQ9" s="138"/>
    </row>
    <row r="10" spans="1:166" s="136" customFormat="1" ht="35.25" customHeight="1">
      <c r="A10" s="384"/>
      <c r="B10" s="385"/>
      <c r="C10" s="399"/>
      <c r="D10" s="403"/>
      <c r="E10" s="399"/>
      <c r="F10" s="141" t="s">
        <v>344</v>
      </c>
      <c r="G10" s="399"/>
      <c r="H10" s="142"/>
      <c r="I10" s="142"/>
      <c r="J10" s="141" t="s">
        <v>344</v>
      </c>
      <c r="K10" s="143" t="s">
        <v>344</v>
      </c>
      <c r="L10" s="143" t="s">
        <v>344</v>
      </c>
      <c r="M10" s="144" t="s">
        <v>345</v>
      </c>
      <c r="N10" s="144" t="s">
        <v>346</v>
      </c>
      <c r="O10" s="394"/>
      <c r="P10" s="394"/>
      <c r="Q10" s="394"/>
      <c r="R10" s="394"/>
      <c r="S10" s="394"/>
      <c r="T10" s="399"/>
      <c r="U10" s="123"/>
      <c r="V10" s="123"/>
      <c r="W10" s="123"/>
      <c r="X10" s="123"/>
      <c r="Y10" s="123"/>
      <c r="Z10" s="123"/>
      <c r="AA10" s="123"/>
      <c r="AB10" s="135" t="s">
        <v>110</v>
      </c>
      <c r="AC10" s="135"/>
      <c r="AD10" s="136" t="s">
        <v>111</v>
      </c>
      <c r="AE10" s="412"/>
      <c r="AF10" s="412"/>
      <c r="AG10" s="412"/>
      <c r="AH10" s="412"/>
      <c r="AI10" s="415"/>
      <c r="AJ10" s="412"/>
      <c r="AK10" s="412"/>
      <c r="AL10" s="412"/>
      <c r="AM10" s="416"/>
      <c r="AN10" s="417"/>
      <c r="AO10" s="137"/>
      <c r="AP10" s="418"/>
      <c r="AQ10" s="409"/>
      <c r="AR10" s="409"/>
      <c r="AS10" s="409"/>
      <c r="AT10" s="420"/>
      <c r="AU10" s="421"/>
      <c r="AV10" s="421"/>
      <c r="AW10" s="421"/>
      <c r="AX10" s="138"/>
      <c r="AY10" s="138"/>
      <c r="AZ10" s="138"/>
      <c r="BA10" s="136">
        <v>1</v>
      </c>
      <c r="BB10" s="136">
        <v>2</v>
      </c>
      <c r="BC10" s="136">
        <v>3</v>
      </c>
      <c r="BD10" s="136">
        <v>4</v>
      </c>
      <c r="BE10" s="136">
        <v>5</v>
      </c>
      <c r="BF10" s="136">
        <v>6</v>
      </c>
      <c r="BG10" s="136">
        <v>7</v>
      </c>
      <c r="BH10" s="136">
        <v>8</v>
      </c>
      <c r="BI10" s="136">
        <v>9</v>
      </c>
      <c r="BJ10" s="136">
        <v>10</v>
      </c>
      <c r="BK10" s="136">
        <v>11</v>
      </c>
      <c r="BL10" s="136">
        <v>12</v>
      </c>
      <c r="BM10" s="136">
        <v>13</v>
      </c>
      <c r="BN10" s="136">
        <v>14</v>
      </c>
      <c r="BO10" s="136">
        <v>15</v>
      </c>
      <c r="BP10" s="136">
        <v>16</v>
      </c>
      <c r="BQ10" s="136">
        <v>17</v>
      </c>
      <c r="BR10" s="136">
        <v>18</v>
      </c>
      <c r="BS10" s="136">
        <v>19</v>
      </c>
      <c r="BT10" s="136">
        <v>20</v>
      </c>
      <c r="BU10" s="136">
        <v>21</v>
      </c>
      <c r="BV10" s="136">
        <v>22</v>
      </c>
      <c r="BW10" s="136">
        <v>23</v>
      </c>
      <c r="BX10" s="136">
        <v>24</v>
      </c>
      <c r="BY10" s="136">
        <v>25</v>
      </c>
      <c r="BZ10" s="136">
        <v>26</v>
      </c>
      <c r="CA10" s="136">
        <v>27</v>
      </c>
      <c r="CB10" s="136">
        <v>28</v>
      </c>
      <c r="CC10" s="136">
        <v>29</v>
      </c>
      <c r="CD10" s="136">
        <v>30</v>
      </c>
      <c r="CE10" s="136">
        <v>31</v>
      </c>
      <c r="CF10" s="136">
        <v>32</v>
      </c>
      <c r="CL10" s="138"/>
      <c r="CM10" s="138"/>
      <c r="CN10" s="138"/>
      <c r="CO10" s="138"/>
      <c r="CP10" s="138"/>
      <c r="CQ10" s="138"/>
      <c r="CR10" s="138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92"/>
      <c r="DG10" s="138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138"/>
    </row>
    <row r="11" spans="1:166" ht="80.099999999999994" customHeight="1">
      <c r="A11" s="1">
        <v>1</v>
      </c>
      <c r="B11" s="145" t="s">
        <v>27</v>
      </c>
      <c r="C11" s="146" t="s">
        <v>414</v>
      </c>
      <c r="D11" s="147"/>
      <c r="E11" s="148" t="s">
        <v>406</v>
      </c>
      <c r="F11" s="149" t="s">
        <v>413</v>
      </c>
      <c r="G11" s="150" t="s">
        <v>71</v>
      </c>
      <c r="H11" s="148" t="s">
        <v>420</v>
      </c>
      <c r="I11" s="148"/>
      <c r="J11" s="152" t="s">
        <v>415</v>
      </c>
      <c r="K11" s="152">
        <v>43793</v>
      </c>
      <c r="L11" s="152">
        <v>43799</v>
      </c>
      <c r="M11" s="150" t="s">
        <v>187</v>
      </c>
      <c r="N11" s="153" t="s">
        <v>425</v>
      </c>
      <c r="O11" s="154" t="s">
        <v>416</v>
      </c>
      <c r="P11" s="154" t="s">
        <v>418</v>
      </c>
      <c r="Q11" s="155" t="s">
        <v>412</v>
      </c>
      <c r="R11" s="156" t="s">
        <v>419</v>
      </c>
      <c r="S11" s="154" t="s">
        <v>417</v>
      </c>
      <c r="T11" s="157" t="s">
        <v>409</v>
      </c>
      <c r="U11" s="92"/>
      <c r="V11" s="92"/>
      <c r="W11" s="92"/>
      <c r="X11" s="92"/>
      <c r="Y11" s="92"/>
      <c r="AA11" s="92">
        <v>1</v>
      </c>
      <c r="AB11" s="158" t="e">
        <f ca="1">_xlfn.IFS(C11="","",D11&lt;&gt;"",C11&amp;"　("&amp; D11&amp;")",D11=0,C11)</f>
        <v>#NAME?</v>
      </c>
      <c r="AC11" s="93"/>
      <c r="AD11" s="159" t="str">
        <f>IFERROR(HLOOKUP(AQ11,$BI$39:$CP$40,2,),"")</f>
        <v>チュウゴク</v>
      </c>
      <c r="AE11" s="158" t="e">
        <f ca="1">ASC(UPPER(AB11))</f>
        <v>#NAME?</v>
      </c>
      <c r="AF11" s="160" t="str">
        <f t="shared" ref="AF11:AG35" si="0">IF(E11="","",E11)</f>
        <v>M</v>
      </c>
      <c r="AG11" s="161" t="str">
        <f>IF(F11="","",F11)</f>
        <v>12/12/1997</v>
      </c>
      <c r="AH11" s="162" t="str">
        <f>IF(O11="","",O11)</f>
        <v>Write the postal address where the candidate lives, exactly</v>
      </c>
      <c r="AI11" s="163" t="str">
        <f t="shared" ref="AI11:AI35" si="1">IF(G11="","",G11)</f>
        <v>CHINESE</v>
      </c>
      <c r="AJ11" s="164" t="str">
        <f t="shared" ref="AJ11:AJ35" si="2">IF(AQ11="","",AQ11&amp;","&amp;" "&amp;N11)</f>
        <v>CHINA, Shanghai</v>
      </c>
      <c r="AK11" s="165">
        <f>IF(K11="","",K11)</f>
        <v>43793</v>
      </c>
      <c r="AL11" s="165">
        <f>IF(L11="","",L11)</f>
        <v>43799</v>
      </c>
      <c r="AM11" s="166" t="str">
        <f>IF($E$2=0,"",$E$2)</f>
        <v>S2019F0603421</v>
      </c>
      <c r="AN11" s="167" t="str">
        <f>IF($E$3=0,"",$E$3)</f>
        <v>国立大学法人電気通信大学</v>
      </c>
      <c r="AO11" s="168"/>
      <c r="AP11" s="169" t="str">
        <f t="shared" ref="AP11:AP35" si="3">IF(ISERROR(VLOOKUP(E11,$BB$29:$BC$30,2,TRUE)),"",VLOOKUP(E11,$BB$29:$BC$30,2,TRUE))</f>
        <v>Mr.</v>
      </c>
      <c r="AQ11" s="170" t="str">
        <f>IFERROR((HLOOKUP(M11,$BI$42:$CM$43,2,FALSE)),"")</f>
        <v>CHINA</v>
      </c>
      <c r="AR11" s="170" t="str">
        <f>PROPER(AQ11)</f>
        <v>China</v>
      </c>
      <c r="AS11" s="171" t="str">
        <f>IF($O$3=0,"",$O$3)</f>
        <v>National University Corporation The University of Electrto-Communications</v>
      </c>
      <c r="AT11" s="172">
        <f t="shared" ref="AT11:AT35" si="4">IFERROR(AL11-AK11+1,"")</f>
        <v>7</v>
      </c>
      <c r="AU11" s="96"/>
      <c r="AV11" s="96"/>
      <c r="AW11" s="96"/>
      <c r="AX11" s="96"/>
      <c r="AY11" s="96"/>
      <c r="AZ11" s="173" t="s">
        <v>104</v>
      </c>
      <c r="BA11" s="174" t="s">
        <v>112</v>
      </c>
      <c r="BB11" s="174" t="s">
        <v>113</v>
      </c>
      <c r="BC11" s="174" t="s">
        <v>114</v>
      </c>
      <c r="BD11" s="174" t="s">
        <v>115</v>
      </c>
      <c r="BE11" s="174" t="s">
        <v>116</v>
      </c>
      <c r="BF11" s="174" t="s">
        <v>117</v>
      </c>
      <c r="BG11" s="174" t="s">
        <v>118</v>
      </c>
      <c r="BH11" s="174" t="s">
        <v>119</v>
      </c>
      <c r="BI11" s="174" t="s">
        <v>120</v>
      </c>
      <c r="BJ11" s="174" t="s">
        <v>121</v>
      </c>
      <c r="BK11" s="174" t="s">
        <v>122</v>
      </c>
      <c r="BL11" s="174" t="s">
        <v>123</v>
      </c>
      <c r="BM11" s="174" t="s">
        <v>124</v>
      </c>
      <c r="BN11" s="174" t="s">
        <v>125</v>
      </c>
      <c r="BO11" s="174" t="s">
        <v>126</v>
      </c>
      <c r="BP11" s="174" t="s">
        <v>127</v>
      </c>
      <c r="BQ11" s="174" t="s">
        <v>128</v>
      </c>
      <c r="BR11" s="174" t="s">
        <v>129</v>
      </c>
      <c r="BS11" s="174" t="s">
        <v>130</v>
      </c>
      <c r="BT11" s="174" t="s">
        <v>131</v>
      </c>
      <c r="BU11" s="174" t="s">
        <v>132</v>
      </c>
      <c r="BV11" s="174" t="s">
        <v>133</v>
      </c>
      <c r="BW11" s="174" t="s">
        <v>134</v>
      </c>
      <c r="BX11" s="174" t="s">
        <v>135</v>
      </c>
      <c r="BY11" s="174" t="s">
        <v>136</v>
      </c>
      <c r="BZ11" s="174" t="s">
        <v>137</v>
      </c>
      <c r="CA11" s="174" t="s">
        <v>138</v>
      </c>
      <c r="CB11" s="174" t="s">
        <v>139</v>
      </c>
      <c r="CC11" s="174" t="s">
        <v>140</v>
      </c>
      <c r="CD11" s="174" t="s">
        <v>141</v>
      </c>
      <c r="CE11" s="174" t="s">
        <v>142</v>
      </c>
      <c r="CF11" s="174" t="s">
        <v>143</v>
      </c>
      <c r="CG11" s="174" t="s">
        <v>144</v>
      </c>
      <c r="CH11" s="175" t="s">
        <v>145</v>
      </c>
      <c r="DX11" s="138"/>
      <c r="DY11" s="92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</row>
    <row r="12" spans="1:166" ht="80.099999999999994" customHeight="1">
      <c r="A12" s="1">
        <v>2</v>
      </c>
      <c r="B12" s="145" t="s">
        <v>27</v>
      </c>
      <c r="C12" s="146"/>
      <c r="D12" s="147"/>
      <c r="E12" s="148"/>
      <c r="F12" s="149" t="s">
        <v>407</v>
      </c>
      <c r="G12" s="150"/>
      <c r="H12" s="150"/>
      <c r="I12" s="148"/>
      <c r="J12" s="152" t="s">
        <v>407</v>
      </c>
      <c r="K12" s="152"/>
      <c r="L12" s="152"/>
      <c r="M12" s="150"/>
      <c r="N12" s="153"/>
      <c r="O12" s="154"/>
      <c r="P12" s="154" t="s">
        <v>411</v>
      </c>
      <c r="Q12" s="157"/>
      <c r="R12" s="247"/>
      <c r="S12" s="182"/>
      <c r="T12" s="157" t="s">
        <v>408</v>
      </c>
      <c r="U12" s="92"/>
      <c r="V12" s="92"/>
      <c r="W12" s="92"/>
      <c r="X12" s="92"/>
      <c r="Y12" s="92"/>
      <c r="AA12" s="92">
        <v>2</v>
      </c>
      <c r="AB12" s="158" t="e">
        <f t="shared" ref="AB12:AB35" ca="1" si="5">_xlfn.IFS(C12="","",D12&lt;&gt;"",C12&amp;"　("&amp; D12&amp;")",D12=0,C12)</f>
        <v>#NAME?</v>
      </c>
      <c r="AC12" s="93"/>
      <c r="AD12" s="159" t="str">
        <f t="shared" ref="AD12:AD35" si="6">IFERROR(HLOOKUP(AQ12,$BI$39:$CP$40,2,),"")</f>
        <v/>
      </c>
      <c r="AE12" s="158" t="e">
        <f t="shared" ref="AE12:AE35" ca="1" si="7">ASC(UPPER(AB12))</f>
        <v>#NAME?</v>
      </c>
      <c r="AF12" s="160" t="str">
        <f t="shared" si="0"/>
        <v/>
      </c>
      <c r="AG12" s="161" t="str">
        <f t="shared" si="0"/>
        <v xml:space="preserve"> </v>
      </c>
      <c r="AH12" s="162" t="str">
        <f t="shared" ref="AH12:AH35" si="8">IF(O12="","",O12)</f>
        <v/>
      </c>
      <c r="AI12" s="163" t="str">
        <f t="shared" si="1"/>
        <v/>
      </c>
      <c r="AJ12" s="164" t="str">
        <f t="shared" si="2"/>
        <v/>
      </c>
      <c r="AK12" s="165" t="str">
        <f t="shared" ref="AK12:AL27" si="9">IF(K12="","",K12)</f>
        <v/>
      </c>
      <c r="AL12" s="165" t="str">
        <f t="shared" si="9"/>
        <v/>
      </c>
      <c r="AM12" s="166" t="str">
        <f t="shared" ref="AM12:AM35" si="10">IF($E$2=0,"",$E$2)</f>
        <v>S2019F0603421</v>
      </c>
      <c r="AN12" s="167" t="str">
        <f t="shared" ref="AN12:AN35" si="11">IF($E$3=0,"",$E$3)</f>
        <v>国立大学法人電気通信大学</v>
      </c>
      <c r="AO12" s="168"/>
      <c r="AP12" s="169" t="str">
        <f t="shared" si="3"/>
        <v/>
      </c>
      <c r="AQ12" s="170" t="str">
        <f t="shared" ref="AQ12:AQ35" si="12">IFERROR((HLOOKUP(M12,$BI$42:$CM$43,2,FALSE)),"")</f>
        <v/>
      </c>
      <c r="AR12" s="170" t="str">
        <f t="shared" ref="AR12:AR35" si="13">PROPER(AQ12)</f>
        <v/>
      </c>
      <c r="AS12" s="171" t="str">
        <f t="shared" ref="AS12:AS35" si="14">IF($O$3=0,"",$O$3)</f>
        <v>National University Corporation The University of Electrto-Communications</v>
      </c>
      <c r="AT12" s="172" t="str">
        <f t="shared" si="4"/>
        <v/>
      </c>
      <c r="AU12" s="96"/>
      <c r="AV12" s="96"/>
      <c r="AW12" s="96"/>
      <c r="AX12" s="96"/>
      <c r="AY12" s="96"/>
      <c r="AZ12" s="177" t="str">
        <f>IF($E$3=0,"",$E$3)</f>
        <v>国立大学法人電気通信大学</v>
      </c>
      <c r="BA12" s="178">
        <f>BN3</f>
        <v>0</v>
      </c>
      <c r="BB12" s="178">
        <f>BS3</f>
        <v>0</v>
      </c>
      <c r="BC12" s="178">
        <f>DD3</f>
        <v>0</v>
      </c>
      <c r="BD12" s="178">
        <f>BX3</f>
        <v>0</v>
      </c>
      <c r="BE12" s="179">
        <f>BD3</f>
        <v>0</v>
      </c>
      <c r="BF12" s="179">
        <f>CA3</f>
        <v>0</v>
      </c>
      <c r="BG12" s="178">
        <f>CS3</f>
        <v>0</v>
      </c>
      <c r="BH12" s="178">
        <f>CV3</f>
        <v>0</v>
      </c>
      <c r="BI12" s="178">
        <f>CU3</f>
        <v>0</v>
      </c>
      <c r="BJ12" s="178">
        <f>CY3</f>
        <v>0</v>
      </c>
      <c r="BK12" s="178">
        <f>CX3</f>
        <v>0</v>
      </c>
      <c r="BL12" s="178">
        <f>BE3</f>
        <v>1</v>
      </c>
      <c r="BM12" s="178">
        <f>DC3</f>
        <v>0</v>
      </c>
      <c r="BN12" s="178">
        <f>DB3</f>
        <v>0</v>
      </c>
      <c r="BO12" s="178">
        <f>CK3</f>
        <v>0</v>
      </c>
      <c r="BP12" s="178">
        <f>CL3</f>
        <v>0</v>
      </c>
      <c r="BQ12" s="178">
        <f>CO3</f>
        <v>0</v>
      </c>
      <c r="BR12" s="178">
        <f>CN3</f>
        <v>0</v>
      </c>
      <c r="BS12" s="178">
        <f>BA3</f>
        <v>0</v>
      </c>
      <c r="BT12" s="178">
        <f>DA3</f>
        <v>0</v>
      </c>
      <c r="BU12" s="180">
        <f>BM3</f>
        <v>0</v>
      </c>
      <c r="BV12" s="178">
        <f>CP3</f>
        <v>0</v>
      </c>
      <c r="BW12" s="178">
        <f>BB3</f>
        <v>0</v>
      </c>
      <c r="BX12" s="178">
        <f>BC3</f>
        <v>0</v>
      </c>
      <c r="BY12" s="178">
        <f>DE3</f>
        <v>0</v>
      </c>
      <c r="BZ12" s="178">
        <f>CG3</f>
        <v>0</v>
      </c>
      <c r="CA12" s="178">
        <f>CC3</f>
        <v>0</v>
      </c>
      <c r="CB12" s="178">
        <f>CH3</f>
        <v>0</v>
      </c>
      <c r="CC12" s="178">
        <f>CJ3</f>
        <v>0</v>
      </c>
      <c r="CD12" s="178">
        <f>CF3</f>
        <v>0</v>
      </c>
      <c r="CE12" s="178">
        <f>CI3</f>
        <v>0</v>
      </c>
      <c r="CF12" s="178">
        <f>CB3</f>
        <v>0</v>
      </c>
      <c r="CG12" s="180">
        <f>SUM(BA12:CF12)</f>
        <v>1</v>
      </c>
      <c r="DA12" s="138"/>
      <c r="DB12" s="92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</row>
    <row r="13" spans="1:166" ht="80.099999999999994" customHeight="1">
      <c r="A13" s="1">
        <v>3</v>
      </c>
      <c r="B13" s="145" t="s">
        <v>27</v>
      </c>
      <c r="C13" s="146"/>
      <c r="D13" s="147"/>
      <c r="E13" s="148"/>
      <c r="F13" s="149" t="s">
        <v>410</v>
      </c>
      <c r="G13" s="150"/>
      <c r="H13" s="150"/>
      <c r="I13" s="148"/>
      <c r="J13" s="151"/>
      <c r="K13" s="152"/>
      <c r="L13" s="152"/>
      <c r="M13" s="150"/>
      <c r="N13" s="153"/>
      <c r="O13" s="154"/>
      <c r="P13" s="154"/>
      <c r="Q13" s="157"/>
      <c r="R13" s="247"/>
      <c r="S13" s="182"/>
      <c r="T13" s="157"/>
      <c r="U13" s="92"/>
      <c r="V13" s="92"/>
      <c r="W13" s="92"/>
      <c r="X13" s="92"/>
      <c r="Y13" s="92"/>
      <c r="AA13" s="92">
        <v>3</v>
      </c>
      <c r="AB13" s="158" t="e">
        <f t="shared" ca="1" si="5"/>
        <v>#NAME?</v>
      </c>
      <c r="AC13" s="93"/>
      <c r="AD13" s="159" t="str">
        <f t="shared" si="6"/>
        <v/>
      </c>
      <c r="AE13" s="158" t="e">
        <f t="shared" ca="1" si="7"/>
        <v>#NAME?</v>
      </c>
      <c r="AF13" s="160" t="str">
        <f t="shared" si="0"/>
        <v/>
      </c>
      <c r="AG13" s="161" t="str">
        <f t="shared" si="0"/>
        <v xml:space="preserve"> </v>
      </c>
      <c r="AH13" s="162" t="str">
        <f t="shared" si="8"/>
        <v/>
      </c>
      <c r="AI13" s="163" t="str">
        <f t="shared" si="1"/>
        <v/>
      </c>
      <c r="AJ13" s="164" t="str">
        <f t="shared" si="2"/>
        <v/>
      </c>
      <c r="AK13" s="165" t="str">
        <f t="shared" si="9"/>
        <v/>
      </c>
      <c r="AL13" s="165" t="str">
        <f t="shared" si="9"/>
        <v/>
      </c>
      <c r="AM13" s="166" t="str">
        <f t="shared" si="10"/>
        <v>S2019F0603421</v>
      </c>
      <c r="AN13" s="167" t="str">
        <f t="shared" si="11"/>
        <v>国立大学法人電気通信大学</v>
      </c>
      <c r="AO13" s="168"/>
      <c r="AP13" s="169" t="str">
        <f t="shared" si="3"/>
        <v/>
      </c>
      <c r="AQ13" s="170" t="str">
        <f t="shared" si="12"/>
        <v/>
      </c>
      <c r="AR13" s="170" t="str">
        <f t="shared" si="13"/>
        <v/>
      </c>
      <c r="AS13" s="171" t="str">
        <f t="shared" si="14"/>
        <v>National University Corporation The University of Electrto-Communications</v>
      </c>
      <c r="AT13" s="172" t="str">
        <f t="shared" si="4"/>
        <v/>
      </c>
      <c r="AU13" s="96"/>
      <c r="AV13" s="96"/>
      <c r="AW13" s="96"/>
      <c r="AX13" s="96"/>
      <c r="AY13" s="96"/>
      <c r="AZ13" s="9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DC13" s="138"/>
      <c r="DD13" s="92"/>
      <c r="EP13" s="90"/>
      <c r="EQ13" s="90"/>
      <c r="ER13" s="90"/>
      <c r="ES13" s="90"/>
      <c r="ET13" s="90"/>
      <c r="EU13" s="90"/>
      <c r="EV13" s="90"/>
      <c r="EW13" s="90"/>
      <c r="EX13" s="90"/>
    </row>
    <row r="14" spans="1:166" s="195" customFormat="1" ht="80.099999999999994" customHeight="1">
      <c r="A14" s="181">
        <v>4</v>
      </c>
      <c r="B14" s="145" t="s">
        <v>27</v>
      </c>
      <c r="C14" s="146"/>
      <c r="D14" s="147"/>
      <c r="E14" s="148"/>
      <c r="F14" s="149" t="s">
        <v>407</v>
      </c>
      <c r="G14" s="150"/>
      <c r="H14" s="150"/>
      <c r="I14" s="148"/>
      <c r="J14" s="151"/>
      <c r="K14" s="152"/>
      <c r="L14" s="152"/>
      <c r="M14" s="150"/>
      <c r="N14" s="153"/>
      <c r="O14" s="154"/>
      <c r="P14" s="154"/>
      <c r="Q14" s="157"/>
      <c r="R14" s="247"/>
      <c r="S14" s="182"/>
      <c r="T14" s="157"/>
      <c r="U14" s="183"/>
      <c r="V14" s="183"/>
      <c r="W14" s="183"/>
      <c r="X14" s="183"/>
      <c r="Y14" s="183"/>
      <c r="Z14" s="183"/>
      <c r="AA14" s="92">
        <v>4</v>
      </c>
      <c r="AB14" s="158" t="e">
        <f t="shared" ca="1" si="5"/>
        <v>#NAME?</v>
      </c>
      <c r="AC14" s="184"/>
      <c r="AD14" s="185" t="str">
        <f t="shared" si="6"/>
        <v/>
      </c>
      <c r="AE14" s="158" t="e">
        <f t="shared" ca="1" si="7"/>
        <v>#NAME?</v>
      </c>
      <c r="AF14" s="186" t="str">
        <f t="shared" si="0"/>
        <v/>
      </c>
      <c r="AG14" s="161" t="str">
        <f t="shared" si="0"/>
        <v xml:space="preserve"> </v>
      </c>
      <c r="AH14" s="162" t="str">
        <f t="shared" si="8"/>
        <v/>
      </c>
      <c r="AI14" s="164" t="str">
        <f t="shared" si="1"/>
        <v/>
      </c>
      <c r="AJ14" s="164" t="str">
        <f t="shared" si="2"/>
        <v/>
      </c>
      <c r="AK14" s="165" t="str">
        <f t="shared" si="9"/>
        <v/>
      </c>
      <c r="AL14" s="165" t="str">
        <f t="shared" si="9"/>
        <v/>
      </c>
      <c r="AM14" s="166" t="str">
        <f t="shared" si="10"/>
        <v>S2019F0603421</v>
      </c>
      <c r="AN14" s="167" t="str">
        <f t="shared" si="11"/>
        <v>国立大学法人電気通信大学</v>
      </c>
      <c r="AO14" s="187"/>
      <c r="AP14" s="188" t="str">
        <f t="shared" si="3"/>
        <v/>
      </c>
      <c r="AQ14" s="170" t="str">
        <f t="shared" si="12"/>
        <v/>
      </c>
      <c r="AR14" s="189" t="str">
        <f t="shared" si="13"/>
        <v/>
      </c>
      <c r="AS14" s="171" t="str">
        <f t="shared" si="14"/>
        <v>National University Corporation The University of Electrto-Communications</v>
      </c>
      <c r="AT14" s="172" t="str">
        <f t="shared" si="4"/>
        <v/>
      </c>
      <c r="AU14" s="190"/>
      <c r="AV14" s="190"/>
      <c r="AW14" s="190"/>
      <c r="AX14" s="190"/>
      <c r="AY14" s="190"/>
      <c r="AZ14" s="190"/>
      <c r="BA14" s="191" t="s">
        <v>146</v>
      </c>
      <c r="BB14" s="192" t="s">
        <v>147</v>
      </c>
      <c r="BC14" s="192" t="s">
        <v>148</v>
      </c>
      <c r="BD14" s="193" t="s">
        <v>149</v>
      </c>
      <c r="BE14" s="193" t="s">
        <v>70</v>
      </c>
      <c r="BF14" s="193" t="s">
        <v>71</v>
      </c>
      <c r="BG14" s="192" t="s">
        <v>150</v>
      </c>
      <c r="BH14" s="193" t="s">
        <v>77</v>
      </c>
      <c r="BI14" s="193" t="s">
        <v>73</v>
      </c>
      <c r="BJ14" s="193" t="s">
        <v>74</v>
      </c>
      <c r="BK14" s="192" t="s">
        <v>151</v>
      </c>
      <c r="BL14" s="192" t="s">
        <v>152</v>
      </c>
      <c r="BM14" s="193" t="s">
        <v>75</v>
      </c>
      <c r="BN14" s="193" t="s">
        <v>153</v>
      </c>
      <c r="BO14" s="192" t="s">
        <v>154</v>
      </c>
      <c r="BP14" s="192" t="s">
        <v>155</v>
      </c>
      <c r="BQ14" s="192" t="s">
        <v>156</v>
      </c>
      <c r="BR14" s="193" t="s">
        <v>157</v>
      </c>
      <c r="BS14" s="193" t="s">
        <v>158</v>
      </c>
      <c r="BT14" s="192" t="s">
        <v>159</v>
      </c>
      <c r="BU14" s="192" t="s">
        <v>160</v>
      </c>
      <c r="BV14" s="192" t="s">
        <v>347</v>
      </c>
      <c r="BW14" s="192" t="s">
        <v>348</v>
      </c>
      <c r="BX14" s="192" t="s">
        <v>161</v>
      </c>
      <c r="BY14" s="192" t="s">
        <v>162</v>
      </c>
      <c r="BZ14" s="192" t="s">
        <v>163</v>
      </c>
      <c r="CA14" s="192" t="s">
        <v>164</v>
      </c>
      <c r="CB14" s="193" t="s">
        <v>79</v>
      </c>
      <c r="CC14" s="192" t="s">
        <v>165</v>
      </c>
      <c r="CD14" s="192" t="s">
        <v>166</v>
      </c>
      <c r="CE14" s="192" t="s">
        <v>167</v>
      </c>
      <c r="CF14" s="192" t="s">
        <v>168</v>
      </c>
      <c r="CG14" s="193" t="s">
        <v>80</v>
      </c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4"/>
      <c r="DA14" s="183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</row>
    <row r="15" spans="1:166" ht="80.099999999999994" customHeight="1">
      <c r="A15" s="1">
        <v>5</v>
      </c>
      <c r="B15" s="145" t="s">
        <v>27</v>
      </c>
      <c r="C15" s="146"/>
      <c r="D15" s="147"/>
      <c r="E15" s="148"/>
      <c r="F15" s="149" t="s">
        <v>407</v>
      </c>
      <c r="G15" s="150"/>
      <c r="H15" s="150"/>
      <c r="I15" s="148"/>
      <c r="J15" s="151"/>
      <c r="K15" s="152"/>
      <c r="L15" s="152"/>
      <c r="M15" s="150"/>
      <c r="N15" s="153"/>
      <c r="O15" s="154"/>
      <c r="P15" s="154"/>
      <c r="Q15" s="157"/>
      <c r="R15" s="247"/>
      <c r="S15" s="182"/>
      <c r="T15" s="157"/>
      <c r="U15" s="92"/>
      <c r="V15" s="92"/>
      <c r="W15" s="92"/>
      <c r="X15" s="92"/>
      <c r="Y15" s="92"/>
      <c r="AA15" s="92">
        <v>5</v>
      </c>
      <c r="AB15" s="158" t="e">
        <f t="shared" ca="1" si="5"/>
        <v>#NAME?</v>
      </c>
      <c r="AC15" s="93"/>
      <c r="AD15" s="159" t="str">
        <f t="shared" si="6"/>
        <v/>
      </c>
      <c r="AE15" s="158" t="e">
        <f t="shared" ca="1" si="7"/>
        <v>#NAME?</v>
      </c>
      <c r="AF15" s="160" t="str">
        <f t="shared" si="0"/>
        <v/>
      </c>
      <c r="AG15" s="161" t="str">
        <f t="shared" si="0"/>
        <v xml:space="preserve"> </v>
      </c>
      <c r="AH15" s="162" t="str">
        <f t="shared" si="8"/>
        <v/>
      </c>
      <c r="AI15" s="163" t="str">
        <f t="shared" si="1"/>
        <v/>
      </c>
      <c r="AJ15" s="164" t="str">
        <f t="shared" si="2"/>
        <v/>
      </c>
      <c r="AK15" s="165" t="str">
        <f t="shared" si="9"/>
        <v/>
      </c>
      <c r="AL15" s="165" t="str">
        <f t="shared" si="9"/>
        <v/>
      </c>
      <c r="AM15" s="166" t="str">
        <f t="shared" si="10"/>
        <v>S2019F0603421</v>
      </c>
      <c r="AN15" s="167" t="str">
        <f t="shared" si="11"/>
        <v>国立大学法人電気通信大学</v>
      </c>
      <c r="AO15" s="168"/>
      <c r="AP15" s="169" t="str">
        <f t="shared" si="3"/>
        <v/>
      </c>
      <c r="AQ15" s="170" t="str">
        <f t="shared" si="12"/>
        <v/>
      </c>
      <c r="AR15" s="170" t="str">
        <f t="shared" si="13"/>
        <v/>
      </c>
      <c r="AS15" s="171" t="str">
        <f t="shared" si="14"/>
        <v>National University Corporation The University of Electrto-Communications</v>
      </c>
      <c r="AT15" s="172" t="str">
        <f t="shared" si="4"/>
        <v/>
      </c>
      <c r="AU15" s="96"/>
      <c r="AV15" s="96"/>
      <c r="AW15" s="96"/>
      <c r="AX15" s="96"/>
      <c r="AY15" s="96"/>
      <c r="AZ15" s="96"/>
      <c r="BA15" s="191"/>
      <c r="BB15" s="96">
        <v>1</v>
      </c>
      <c r="BC15" s="96">
        <v>2</v>
      </c>
      <c r="BD15" s="96">
        <v>3</v>
      </c>
      <c r="BE15" s="96">
        <v>4</v>
      </c>
      <c r="BF15" s="96">
        <v>5</v>
      </c>
      <c r="BG15" s="96">
        <v>6</v>
      </c>
      <c r="BH15" s="96">
        <v>7</v>
      </c>
      <c r="BI15" s="96">
        <v>8</v>
      </c>
      <c r="BJ15" s="96">
        <v>9</v>
      </c>
      <c r="BK15" s="96">
        <v>10</v>
      </c>
      <c r="BL15" s="96">
        <v>11</v>
      </c>
      <c r="BM15" s="96">
        <v>12</v>
      </c>
      <c r="BN15" s="96">
        <v>13</v>
      </c>
      <c r="BO15" s="96">
        <v>14</v>
      </c>
      <c r="BP15" s="96">
        <v>15</v>
      </c>
      <c r="BQ15" s="96">
        <v>16</v>
      </c>
      <c r="BR15" s="96">
        <v>17</v>
      </c>
      <c r="BS15" s="96">
        <v>18</v>
      </c>
      <c r="BT15" s="96">
        <v>19</v>
      </c>
      <c r="BU15" s="96">
        <v>20</v>
      </c>
      <c r="BV15" s="96">
        <v>21</v>
      </c>
      <c r="BW15" s="96">
        <v>22</v>
      </c>
      <c r="BX15" s="96">
        <v>23</v>
      </c>
      <c r="BY15" s="96">
        <v>24</v>
      </c>
      <c r="BZ15" s="96">
        <v>25</v>
      </c>
      <c r="CA15" s="96">
        <v>26</v>
      </c>
      <c r="CB15" s="96">
        <v>27</v>
      </c>
      <c r="CC15" s="96">
        <v>28</v>
      </c>
      <c r="CD15" s="96">
        <v>29</v>
      </c>
      <c r="CE15" s="96">
        <v>30</v>
      </c>
      <c r="CF15" s="96">
        <v>31</v>
      </c>
      <c r="CG15" s="96">
        <v>32</v>
      </c>
      <c r="DC15" s="138"/>
      <c r="DD15" s="92"/>
      <c r="EP15" s="90"/>
      <c r="EQ15" s="90"/>
      <c r="ER15" s="90"/>
      <c r="ES15" s="90"/>
      <c r="ET15" s="90"/>
      <c r="EU15" s="90"/>
      <c r="EV15" s="90"/>
      <c r="EW15" s="90"/>
      <c r="EX15" s="90"/>
    </row>
    <row r="16" spans="1:166" ht="80.099999999999994" customHeight="1">
      <c r="A16" s="1">
        <v>6</v>
      </c>
      <c r="B16" s="145" t="s">
        <v>27</v>
      </c>
      <c r="C16" s="146"/>
      <c r="D16" s="147"/>
      <c r="E16" s="148"/>
      <c r="F16" s="149"/>
      <c r="G16" s="150"/>
      <c r="H16" s="150"/>
      <c r="I16" s="148"/>
      <c r="J16" s="151"/>
      <c r="K16" s="152"/>
      <c r="L16" s="152"/>
      <c r="M16" s="150"/>
      <c r="N16" s="153"/>
      <c r="O16" s="154"/>
      <c r="P16" s="154"/>
      <c r="Q16" s="157"/>
      <c r="R16" s="176"/>
      <c r="S16" s="182"/>
      <c r="T16" s="157"/>
      <c r="U16" s="92"/>
      <c r="V16" s="92"/>
      <c r="W16" s="92"/>
      <c r="X16" s="92"/>
      <c r="Y16" s="92"/>
      <c r="AA16" s="92">
        <v>6</v>
      </c>
      <c r="AB16" s="158" t="e">
        <f t="shared" ca="1" si="5"/>
        <v>#NAME?</v>
      </c>
      <c r="AC16" s="93"/>
      <c r="AD16" s="159" t="str">
        <f t="shared" si="6"/>
        <v/>
      </c>
      <c r="AE16" s="158" t="e">
        <f t="shared" ca="1" si="7"/>
        <v>#NAME?</v>
      </c>
      <c r="AF16" s="160" t="str">
        <f t="shared" si="0"/>
        <v/>
      </c>
      <c r="AG16" s="161" t="str">
        <f t="shared" si="0"/>
        <v/>
      </c>
      <c r="AH16" s="162" t="str">
        <f t="shared" si="8"/>
        <v/>
      </c>
      <c r="AI16" s="163" t="str">
        <f t="shared" si="1"/>
        <v/>
      </c>
      <c r="AJ16" s="164" t="str">
        <f t="shared" si="2"/>
        <v/>
      </c>
      <c r="AK16" s="165" t="str">
        <f t="shared" si="9"/>
        <v/>
      </c>
      <c r="AL16" s="165" t="str">
        <f t="shared" si="9"/>
        <v/>
      </c>
      <c r="AM16" s="166" t="str">
        <f t="shared" si="10"/>
        <v>S2019F0603421</v>
      </c>
      <c r="AN16" s="167" t="str">
        <f t="shared" si="11"/>
        <v>国立大学法人電気通信大学</v>
      </c>
      <c r="AO16" s="168"/>
      <c r="AP16" s="169" t="str">
        <f t="shared" si="3"/>
        <v/>
      </c>
      <c r="AQ16" s="170" t="str">
        <f t="shared" si="12"/>
        <v/>
      </c>
      <c r="AR16" s="170" t="str">
        <f t="shared" si="13"/>
        <v/>
      </c>
      <c r="AS16" s="171" t="str">
        <f t="shared" si="14"/>
        <v>National University Corporation The University of Electrto-Communications</v>
      </c>
      <c r="AT16" s="172" t="str">
        <f t="shared" si="4"/>
        <v/>
      </c>
      <c r="AU16" s="96"/>
      <c r="AV16" s="96"/>
      <c r="AW16" s="96"/>
      <c r="AX16" s="96"/>
      <c r="AY16" s="96"/>
      <c r="AZ16" s="96"/>
      <c r="BA16" s="191" t="s">
        <v>169</v>
      </c>
      <c r="BB16" s="95" t="s">
        <v>170</v>
      </c>
      <c r="BC16" s="95" t="s">
        <v>349</v>
      </c>
      <c r="BD16" s="86" t="s">
        <v>171</v>
      </c>
      <c r="BE16" s="86" t="s">
        <v>172</v>
      </c>
      <c r="BF16" s="86" t="s">
        <v>173</v>
      </c>
      <c r="BG16" s="95" t="s">
        <v>174</v>
      </c>
      <c r="BH16" s="86" t="s">
        <v>74</v>
      </c>
      <c r="BI16" s="86" t="s">
        <v>151</v>
      </c>
      <c r="BJ16" s="95" t="s">
        <v>175</v>
      </c>
      <c r="BK16" s="95" t="s">
        <v>176</v>
      </c>
      <c r="BL16" s="95" t="s">
        <v>153</v>
      </c>
      <c r="BM16" s="86" t="s">
        <v>350</v>
      </c>
      <c r="BN16" s="86" t="s">
        <v>177</v>
      </c>
      <c r="BO16" s="95" t="s">
        <v>157</v>
      </c>
      <c r="BP16" s="95" t="s">
        <v>158</v>
      </c>
      <c r="BQ16" s="95" t="s">
        <v>178</v>
      </c>
      <c r="BR16" s="95" t="s">
        <v>351</v>
      </c>
      <c r="BS16" s="86" t="s">
        <v>179</v>
      </c>
      <c r="BT16" s="86" t="s">
        <v>180</v>
      </c>
      <c r="BU16" s="95" t="s">
        <v>352</v>
      </c>
      <c r="BV16" s="95" t="s">
        <v>181</v>
      </c>
      <c r="BW16" s="95" t="s">
        <v>353</v>
      </c>
      <c r="BX16" s="95" t="s">
        <v>354</v>
      </c>
      <c r="BY16" s="95" t="s">
        <v>269</v>
      </c>
      <c r="BZ16" s="95" t="s">
        <v>164</v>
      </c>
      <c r="CA16" s="95" t="s">
        <v>182</v>
      </c>
      <c r="CB16" s="95" t="s">
        <v>272</v>
      </c>
      <c r="CC16" s="86" t="s">
        <v>183</v>
      </c>
      <c r="CD16" s="95" t="s">
        <v>167</v>
      </c>
      <c r="CE16" s="95" t="s">
        <v>168</v>
      </c>
      <c r="CF16" s="95" t="s">
        <v>184</v>
      </c>
      <c r="DA16" s="138"/>
      <c r="DB16" s="92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</row>
    <row r="17" spans="1:154" ht="80.099999999999994" customHeight="1">
      <c r="A17" s="1">
        <v>7</v>
      </c>
      <c r="B17" s="145" t="s">
        <v>27</v>
      </c>
      <c r="C17" s="146"/>
      <c r="D17" s="147"/>
      <c r="E17" s="148"/>
      <c r="F17" s="149"/>
      <c r="G17" s="150"/>
      <c r="H17" s="150"/>
      <c r="I17" s="148"/>
      <c r="J17" s="151"/>
      <c r="K17" s="152"/>
      <c r="L17" s="152"/>
      <c r="M17" s="150"/>
      <c r="N17" s="153"/>
      <c r="O17" s="154"/>
      <c r="P17" s="154"/>
      <c r="Q17" s="157"/>
      <c r="R17" s="176"/>
      <c r="S17" s="182"/>
      <c r="T17" s="157"/>
      <c r="U17" s="92"/>
      <c r="V17" s="92"/>
      <c r="W17" s="92"/>
      <c r="X17" s="92"/>
      <c r="Y17" s="92"/>
      <c r="AA17" s="92">
        <v>7</v>
      </c>
      <c r="AB17" s="158" t="e">
        <f t="shared" ca="1" si="5"/>
        <v>#NAME?</v>
      </c>
      <c r="AC17" s="93"/>
      <c r="AD17" s="159" t="str">
        <f t="shared" si="6"/>
        <v/>
      </c>
      <c r="AE17" s="158" t="e">
        <f t="shared" ca="1" si="7"/>
        <v>#NAME?</v>
      </c>
      <c r="AF17" s="160" t="str">
        <f t="shared" si="0"/>
        <v/>
      </c>
      <c r="AG17" s="161" t="str">
        <f t="shared" si="0"/>
        <v/>
      </c>
      <c r="AH17" s="162" t="str">
        <f t="shared" si="8"/>
        <v/>
      </c>
      <c r="AI17" s="163" t="str">
        <f t="shared" si="1"/>
        <v/>
      </c>
      <c r="AJ17" s="164" t="str">
        <f t="shared" si="2"/>
        <v/>
      </c>
      <c r="AK17" s="165" t="str">
        <f t="shared" si="9"/>
        <v/>
      </c>
      <c r="AL17" s="165" t="str">
        <f t="shared" si="9"/>
        <v/>
      </c>
      <c r="AM17" s="166" t="str">
        <f t="shared" si="10"/>
        <v>S2019F0603421</v>
      </c>
      <c r="AN17" s="167" t="str">
        <f t="shared" si="11"/>
        <v>国立大学法人電気通信大学</v>
      </c>
      <c r="AO17" s="168"/>
      <c r="AP17" s="169" t="str">
        <f t="shared" si="3"/>
        <v/>
      </c>
      <c r="AQ17" s="170" t="str">
        <f t="shared" si="12"/>
        <v/>
      </c>
      <c r="AR17" s="170" t="str">
        <f t="shared" si="13"/>
        <v/>
      </c>
      <c r="AS17" s="171" t="str">
        <f t="shared" si="14"/>
        <v>National University Corporation The University of Electrto-Communications</v>
      </c>
      <c r="AT17" s="172" t="str">
        <f t="shared" si="4"/>
        <v/>
      </c>
      <c r="AU17" s="96"/>
      <c r="AV17" s="96"/>
      <c r="AW17" s="96"/>
      <c r="AX17" s="96"/>
      <c r="AY17" s="96"/>
      <c r="AZ17" s="96"/>
      <c r="BB17" s="103" t="s">
        <v>185</v>
      </c>
      <c r="BC17" s="103" t="s">
        <v>355</v>
      </c>
      <c r="BD17" s="103" t="s">
        <v>186</v>
      </c>
      <c r="BE17" s="103" t="s">
        <v>187</v>
      </c>
      <c r="BF17" s="103" t="s">
        <v>188</v>
      </c>
      <c r="BG17" s="103" t="s">
        <v>189</v>
      </c>
      <c r="BH17" s="196" t="s">
        <v>190</v>
      </c>
      <c r="BI17" s="103" t="s">
        <v>191</v>
      </c>
      <c r="BJ17" s="103" t="s">
        <v>192</v>
      </c>
      <c r="BK17" s="103" t="s">
        <v>356</v>
      </c>
      <c r="BL17" s="103" t="s">
        <v>193</v>
      </c>
      <c r="BM17" s="103" t="s">
        <v>357</v>
      </c>
      <c r="BN17" s="103" t="s">
        <v>358</v>
      </c>
      <c r="BO17" s="103" t="s">
        <v>194</v>
      </c>
      <c r="BP17" s="103" t="s">
        <v>195</v>
      </c>
      <c r="BQ17" s="103" t="s">
        <v>196</v>
      </c>
      <c r="BR17" s="99" t="s">
        <v>359</v>
      </c>
      <c r="BS17" s="103" t="s">
        <v>197</v>
      </c>
      <c r="BT17" s="103" t="s">
        <v>198</v>
      </c>
      <c r="BU17" s="103" t="s">
        <v>360</v>
      </c>
      <c r="BV17" s="103" t="s">
        <v>199</v>
      </c>
      <c r="BW17" s="103" t="s">
        <v>361</v>
      </c>
      <c r="BX17" s="103" t="s">
        <v>362</v>
      </c>
      <c r="BY17" s="103" t="s">
        <v>363</v>
      </c>
      <c r="BZ17" s="103" t="s">
        <v>200</v>
      </c>
      <c r="CA17" s="103" t="s">
        <v>201</v>
      </c>
      <c r="CB17" s="103" t="s">
        <v>364</v>
      </c>
      <c r="CC17" s="103" t="s">
        <v>202</v>
      </c>
      <c r="CD17" s="103" t="s">
        <v>203</v>
      </c>
      <c r="CE17" s="103" t="s">
        <v>204</v>
      </c>
      <c r="CF17" s="103" t="s">
        <v>365</v>
      </c>
      <c r="DA17" s="138"/>
      <c r="DB17" s="92"/>
      <c r="EN17" s="90"/>
      <c r="EO17" s="90"/>
      <c r="EP17" s="90"/>
      <c r="EQ17" s="90"/>
      <c r="ER17" s="90"/>
      <c r="ES17" s="90"/>
      <c r="ET17" s="90"/>
      <c r="EU17" s="90"/>
      <c r="EV17" s="90"/>
      <c r="EW17" s="90"/>
      <c r="EX17" s="90"/>
    </row>
    <row r="18" spans="1:154" ht="80.099999999999994" customHeight="1">
      <c r="A18" s="1">
        <v>8</v>
      </c>
      <c r="B18" s="145" t="s">
        <v>27</v>
      </c>
      <c r="C18" s="146"/>
      <c r="D18" s="147"/>
      <c r="E18" s="148"/>
      <c r="F18" s="149"/>
      <c r="G18" s="150"/>
      <c r="H18" s="153"/>
      <c r="I18" s="148"/>
      <c r="J18" s="151"/>
      <c r="K18" s="152"/>
      <c r="L18" s="152"/>
      <c r="M18" s="150"/>
      <c r="N18" s="153"/>
      <c r="O18" s="154"/>
      <c r="P18" s="154"/>
      <c r="Q18" s="157"/>
      <c r="R18" s="176"/>
      <c r="S18" s="182"/>
      <c r="T18" s="157"/>
      <c r="U18" s="92"/>
      <c r="V18" s="92"/>
      <c r="W18" s="92"/>
      <c r="X18" s="92"/>
      <c r="Y18" s="92"/>
      <c r="AA18" s="92">
        <v>8</v>
      </c>
      <c r="AB18" s="158" t="e">
        <f t="shared" ca="1" si="5"/>
        <v>#NAME?</v>
      </c>
      <c r="AC18" s="93"/>
      <c r="AD18" s="159" t="str">
        <f t="shared" si="6"/>
        <v/>
      </c>
      <c r="AE18" s="158" t="e">
        <f t="shared" ca="1" si="7"/>
        <v>#NAME?</v>
      </c>
      <c r="AF18" s="160" t="str">
        <f t="shared" si="0"/>
        <v/>
      </c>
      <c r="AG18" s="161" t="str">
        <f t="shared" si="0"/>
        <v/>
      </c>
      <c r="AH18" s="162" t="str">
        <f t="shared" si="8"/>
        <v/>
      </c>
      <c r="AI18" s="163" t="str">
        <f t="shared" si="1"/>
        <v/>
      </c>
      <c r="AJ18" s="164" t="str">
        <f t="shared" si="2"/>
        <v/>
      </c>
      <c r="AK18" s="165" t="str">
        <f t="shared" si="9"/>
        <v/>
      </c>
      <c r="AL18" s="165" t="str">
        <f t="shared" si="9"/>
        <v/>
      </c>
      <c r="AM18" s="166" t="str">
        <f t="shared" si="10"/>
        <v>S2019F0603421</v>
      </c>
      <c r="AN18" s="167" t="str">
        <f t="shared" si="11"/>
        <v>国立大学法人電気通信大学</v>
      </c>
      <c r="AO18" s="168"/>
      <c r="AP18" s="169" t="str">
        <f t="shared" si="3"/>
        <v/>
      </c>
      <c r="AQ18" s="170" t="str">
        <f t="shared" si="12"/>
        <v/>
      </c>
      <c r="AR18" s="170" t="str">
        <f t="shared" si="13"/>
        <v/>
      </c>
      <c r="AS18" s="171" t="str">
        <f t="shared" si="14"/>
        <v>National University Corporation The University of Electrto-Communications</v>
      </c>
      <c r="AT18" s="172" t="str">
        <f t="shared" si="4"/>
        <v/>
      </c>
      <c r="AU18" s="96"/>
      <c r="AV18" s="96"/>
      <c r="AW18" s="96"/>
      <c r="AX18" s="96"/>
      <c r="AY18" s="96"/>
      <c r="AZ18" s="96"/>
      <c r="BB18" s="99" t="s">
        <v>276</v>
      </c>
      <c r="BC18" s="197" t="s">
        <v>205</v>
      </c>
      <c r="BD18" s="198" t="s">
        <v>278</v>
      </c>
      <c r="BE18" s="116" t="s">
        <v>279</v>
      </c>
      <c r="BF18" s="199" t="s">
        <v>287</v>
      </c>
      <c r="BG18" s="116" t="s">
        <v>288</v>
      </c>
      <c r="BH18" s="116" t="s">
        <v>366</v>
      </c>
      <c r="BI18" s="117" t="s">
        <v>367</v>
      </c>
      <c r="BJ18" s="117" t="s">
        <v>301</v>
      </c>
      <c r="BK18" s="116" t="s">
        <v>302</v>
      </c>
      <c r="BL18" s="116" t="s">
        <v>303</v>
      </c>
      <c r="BM18" s="117" t="s">
        <v>306</v>
      </c>
      <c r="BN18" s="117" t="s">
        <v>307</v>
      </c>
      <c r="BO18" s="116" t="s">
        <v>308</v>
      </c>
      <c r="BP18" s="116" t="s">
        <v>309</v>
      </c>
      <c r="BQ18" s="117" t="s">
        <v>310</v>
      </c>
      <c r="BR18" s="117" t="s">
        <v>330</v>
      </c>
      <c r="BS18" s="95" t="s">
        <v>368</v>
      </c>
      <c r="BT18" s="200" t="s">
        <v>206</v>
      </c>
      <c r="BU18" s="117" t="s">
        <v>86</v>
      </c>
      <c r="BV18" s="116" t="s">
        <v>313</v>
      </c>
      <c r="BW18" s="116" t="s">
        <v>361</v>
      </c>
      <c r="BX18" s="117" t="s">
        <v>318</v>
      </c>
      <c r="BY18" s="117" t="s">
        <v>319</v>
      </c>
      <c r="BZ18" s="117" t="s">
        <v>321</v>
      </c>
      <c r="CA18" s="116" t="s">
        <v>322</v>
      </c>
      <c r="CB18" s="117" t="s">
        <v>324</v>
      </c>
      <c r="CC18" s="117" t="s">
        <v>325</v>
      </c>
      <c r="CD18" s="120" t="s">
        <v>326</v>
      </c>
      <c r="CE18" s="117" t="s">
        <v>327</v>
      </c>
      <c r="CF18" s="116" t="s">
        <v>328</v>
      </c>
      <c r="DA18" s="138"/>
      <c r="DB18" s="92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</row>
    <row r="19" spans="1:154" ht="80.099999999999994" customHeight="1">
      <c r="A19" s="1">
        <v>9</v>
      </c>
      <c r="B19" s="145" t="s">
        <v>27</v>
      </c>
      <c r="C19" s="146"/>
      <c r="D19" s="147"/>
      <c r="E19" s="148"/>
      <c r="F19" s="149"/>
      <c r="G19" s="150"/>
      <c r="H19" s="150"/>
      <c r="I19" s="148"/>
      <c r="J19" s="151"/>
      <c r="K19" s="152"/>
      <c r="L19" s="152"/>
      <c r="M19" s="150"/>
      <c r="N19" s="153"/>
      <c r="O19" s="154"/>
      <c r="P19" s="154"/>
      <c r="Q19" s="157"/>
      <c r="R19" s="176"/>
      <c r="S19" s="182"/>
      <c r="T19" s="157"/>
      <c r="U19" s="92"/>
      <c r="V19" s="92"/>
      <c r="W19" s="92"/>
      <c r="X19" s="92"/>
      <c r="Y19" s="92"/>
      <c r="AA19" s="92">
        <v>9</v>
      </c>
      <c r="AB19" s="158" t="e">
        <f t="shared" ca="1" si="5"/>
        <v>#NAME?</v>
      </c>
      <c r="AC19" s="93"/>
      <c r="AD19" s="159" t="str">
        <f t="shared" si="6"/>
        <v/>
      </c>
      <c r="AE19" s="158" t="e">
        <f t="shared" ca="1" si="7"/>
        <v>#NAME?</v>
      </c>
      <c r="AF19" s="160" t="str">
        <f t="shared" si="0"/>
        <v/>
      </c>
      <c r="AG19" s="161" t="str">
        <f t="shared" si="0"/>
        <v/>
      </c>
      <c r="AH19" s="162" t="str">
        <f t="shared" si="8"/>
        <v/>
      </c>
      <c r="AI19" s="163" t="str">
        <f t="shared" si="1"/>
        <v/>
      </c>
      <c r="AJ19" s="164" t="str">
        <f t="shared" si="2"/>
        <v/>
      </c>
      <c r="AK19" s="165" t="str">
        <f t="shared" si="9"/>
        <v/>
      </c>
      <c r="AL19" s="165" t="str">
        <f t="shared" si="9"/>
        <v/>
      </c>
      <c r="AM19" s="166" t="str">
        <f t="shared" si="10"/>
        <v>S2019F0603421</v>
      </c>
      <c r="AN19" s="167" t="str">
        <f t="shared" si="11"/>
        <v>国立大学法人電気通信大学</v>
      </c>
      <c r="AO19" s="168"/>
      <c r="AP19" s="169" t="str">
        <f t="shared" si="3"/>
        <v/>
      </c>
      <c r="AQ19" s="170" t="str">
        <f t="shared" si="12"/>
        <v/>
      </c>
      <c r="AR19" s="170" t="str">
        <f t="shared" si="13"/>
        <v/>
      </c>
      <c r="AS19" s="171" t="str">
        <f t="shared" si="14"/>
        <v>National University Corporation The University of Electrto-Communications</v>
      </c>
      <c r="AT19" s="172" t="str">
        <f t="shared" si="4"/>
        <v/>
      </c>
      <c r="AU19" s="96"/>
      <c r="AV19" s="96"/>
      <c r="AW19" s="96"/>
      <c r="AX19" s="96"/>
      <c r="AY19" s="96"/>
      <c r="AZ19" s="96"/>
      <c r="BB19" s="96"/>
      <c r="BC19" s="201"/>
      <c r="BD19" s="201"/>
      <c r="BE19" s="116" t="s">
        <v>280</v>
      </c>
      <c r="BF19" s="138"/>
      <c r="BG19" s="202" t="s">
        <v>369</v>
      </c>
      <c r="BH19" s="202" t="s">
        <v>370</v>
      </c>
      <c r="BI19" s="95"/>
      <c r="BJ19" s="95"/>
      <c r="BK19" s="95"/>
      <c r="BL19" s="202" t="s">
        <v>304</v>
      </c>
      <c r="BM19" s="95"/>
      <c r="BN19" s="95"/>
      <c r="BS19" s="117" t="s">
        <v>311</v>
      </c>
      <c r="BV19" s="202" t="s">
        <v>314</v>
      </c>
      <c r="CA19" s="202" t="s">
        <v>323</v>
      </c>
      <c r="CF19" s="202" t="s">
        <v>329</v>
      </c>
      <c r="CZ19" s="138"/>
      <c r="DA19" s="92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</row>
    <row r="20" spans="1:154" ht="80.099999999999994" customHeight="1">
      <c r="A20" s="1">
        <v>10</v>
      </c>
      <c r="B20" s="145" t="s">
        <v>27</v>
      </c>
      <c r="C20" s="146"/>
      <c r="D20" s="147"/>
      <c r="E20" s="148"/>
      <c r="F20" s="149"/>
      <c r="G20" s="150"/>
      <c r="H20" s="150"/>
      <c r="I20" s="148"/>
      <c r="J20" s="151"/>
      <c r="K20" s="152"/>
      <c r="L20" s="152"/>
      <c r="M20" s="150"/>
      <c r="N20" s="153"/>
      <c r="O20" s="154"/>
      <c r="P20" s="154"/>
      <c r="Q20" s="157"/>
      <c r="R20" s="176"/>
      <c r="S20" s="182"/>
      <c r="T20" s="157"/>
      <c r="U20" s="92"/>
      <c r="V20" s="92"/>
      <c r="W20" s="92"/>
      <c r="X20" s="92"/>
      <c r="Y20" s="92"/>
      <c r="AA20" s="92">
        <v>10</v>
      </c>
      <c r="AB20" s="158" t="e">
        <f t="shared" ca="1" si="5"/>
        <v>#NAME?</v>
      </c>
      <c r="AC20" s="93"/>
      <c r="AD20" s="159" t="str">
        <f t="shared" si="6"/>
        <v/>
      </c>
      <c r="AE20" s="158" t="e">
        <f t="shared" ca="1" si="7"/>
        <v>#NAME?</v>
      </c>
      <c r="AF20" s="160" t="str">
        <f t="shared" si="0"/>
        <v/>
      </c>
      <c r="AG20" s="161" t="str">
        <f t="shared" si="0"/>
        <v/>
      </c>
      <c r="AH20" s="162" t="str">
        <f t="shared" si="8"/>
        <v/>
      </c>
      <c r="AI20" s="163" t="str">
        <f t="shared" si="1"/>
        <v/>
      </c>
      <c r="AJ20" s="164" t="str">
        <f t="shared" si="2"/>
        <v/>
      </c>
      <c r="AK20" s="165" t="str">
        <f t="shared" si="9"/>
        <v/>
      </c>
      <c r="AL20" s="165" t="str">
        <f t="shared" si="9"/>
        <v/>
      </c>
      <c r="AM20" s="166" t="str">
        <f t="shared" si="10"/>
        <v>S2019F0603421</v>
      </c>
      <c r="AN20" s="167" t="str">
        <f t="shared" si="11"/>
        <v>国立大学法人電気通信大学</v>
      </c>
      <c r="AO20" s="168"/>
      <c r="AP20" s="169" t="str">
        <f t="shared" si="3"/>
        <v/>
      </c>
      <c r="AQ20" s="170" t="str">
        <f t="shared" si="12"/>
        <v/>
      </c>
      <c r="AR20" s="170" t="str">
        <f t="shared" si="13"/>
        <v/>
      </c>
      <c r="AS20" s="171" t="str">
        <f t="shared" si="14"/>
        <v>National University Corporation The University of Electrto-Communications</v>
      </c>
      <c r="AT20" s="172" t="str">
        <f t="shared" si="4"/>
        <v/>
      </c>
      <c r="AU20" s="96"/>
      <c r="AV20" s="96"/>
      <c r="AW20" s="96"/>
      <c r="AX20" s="96"/>
      <c r="AY20" s="96"/>
      <c r="AZ20" s="96"/>
      <c r="BB20" s="96"/>
      <c r="BC20" s="201"/>
      <c r="BD20" s="201"/>
      <c r="BE20" s="116" t="s">
        <v>281</v>
      </c>
      <c r="BF20" s="138"/>
      <c r="BG20" s="116" t="s">
        <v>371</v>
      </c>
      <c r="BH20" s="116" t="s">
        <v>372</v>
      </c>
      <c r="BI20" s="95"/>
      <c r="BJ20" s="95"/>
      <c r="BK20" s="95"/>
      <c r="BL20" s="116" t="s">
        <v>305</v>
      </c>
      <c r="BM20" s="95"/>
      <c r="BN20" s="95"/>
      <c r="BV20" s="116" t="s">
        <v>315</v>
      </c>
      <c r="CY20" s="138"/>
      <c r="CZ20" s="92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</row>
    <row r="21" spans="1:154" ht="80.099999999999994" customHeight="1">
      <c r="A21" s="1">
        <v>11</v>
      </c>
      <c r="B21" s="145" t="s">
        <v>27</v>
      </c>
      <c r="C21" s="146"/>
      <c r="D21" s="147"/>
      <c r="E21" s="148"/>
      <c r="F21" s="149"/>
      <c r="G21" s="150"/>
      <c r="H21" s="153"/>
      <c r="I21" s="148"/>
      <c r="J21" s="151"/>
      <c r="K21" s="152"/>
      <c r="L21" s="152"/>
      <c r="M21" s="150"/>
      <c r="N21" s="153"/>
      <c r="O21" s="154"/>
      <c r="P21" s="154"/>
      <c r="Q21" s="157"/>
      <c r="R21" s="176"/>
      <c r="S21" s="182"/>
      <c r="T21" s="157"/>
      <c r="U21" s="92"/>
      <c r="V21" s="92"/>
      <c r="W21" s="92"/>
      <c r="X21" s="92"/>
      <c r="Y21" s="92"/>
      <c r="AA21" s="92">
        <v>11</v>
      </c>
      <c r="AB21" s="158" t="e">
        <f t="shared" ca="1" si="5"/>
        <v>#NAME?</v>
      </c>
      <c r="AC21" s="93"/>
      <c r="AD21" s="159" t="str">
        <f t="shared" si="6"/>
        <v/>
      </c>
      <c r="AE21" s="158" t="e">
        <f t="shared" ca="1" si="7"/>
        <v>#NAME?</v>
      </c>
      <c r="AF21" s="160" t="str">
        <f t="shared" si="0"/>
        <v/>
      </c>
      <c r="AG21" s="161" t="str">
        <f t="shared" si="0"/>
        <v/>
      </c>
      <c r="AH21" s="162" t="str">
        <f t="shared" si="8"/>
        <v/>
      </c>
      <c r="AI21" s="163" t="str">
        <f t="shared" si="1"/>
        <v/>
      </c>
      <c r="AJ21" s="164" t="str">
        <f t="shared" si="2"/>
        <v/>
      </c>
      <c r="AK21" s="165" t="str">
        <f t="shared" si="9"/>
        <v/>
      </c>
      <c r="AL21" s="165" t="str">
        <f t="shared" si="9"/>
        <v/>
      </c>
      <c r="AM21" s="166" t="str">
        <f t="shared" si="10"/>
        <v>S2019F0603421</v>
      </c>
      <c r="AN21" s="167" t="str">
        <f t="shared" si="11"/>
        <v>国立大学法人電気通信大学</v>
      </c>
      <c r="AO21" s="168"/>
      <c r="AP21" s="169" t="str">
        <f t="shared" si="3"/>
        <v/>
      </c>
      <c r="AQ21" s="170" t="str">
        <f t="shared" si="12"/>
        <v/>
      </c>
      <c r="AR21" s="170" t="str">
        <f t="shared" si="13"/>
        <v/>
      </c>
      <c r="AS21" s="171" t="str">
        <f t="shared" si="14"/>
        <v>National University Corporation The University of Electrto-Communications</v>
      </c>
      <c r="AT21" s="172" t="str">
        <f t="shared" si="4"/>
        <v/>
      </c>
      <c r="AU21" s="96"/>
      <c r="AV21" s="96"/>
      <c r="AW21" s="96"/>
      <c r="AX21" s="96"/>
      <c r="AY21" s="96"/>
      <c r="AZ21" s="96"/>
      <c r="BB21" s="96"/>
      <c r="BC21" s="201"/>
      <c r="BD21" s="201"/>
      <c r="BE21" s="116" t="s">
        <v>282</v>
      </c>
      <c r="BF21" s="138"/>
      <c r="BG21" s="116" t="s">
        <v>373</v>
      </c>
      <c r="BH21" s="116" t="s">
        <v>374</v>
      </c>
      <c r="BI21" s="95"/>
      <c r="BJ21" s="95"/>
      <c r="BK21" s="95"/>
      <c r="BL21" s="95"/>
      <c r="BM21" s="95"/>
      <c r="BN21" s="95"/>
      <c r="DB21" s="138"/>
      <c r="DC21" s="92"/>
      <c r="EO21" s="90"/>
      <c r="EP21" s="90"/>
      <c r="EQ21" s="90"/>
      <c r="ER21" s="90"/>
      <c r="ES21" s="90"/>
      <c r="ET21" s="90"/>
      <c r="EU21" s="90"/>
      <c r="EV21" s="90"/>
      <c r="EW21" s="90"/>
      <c r="EX21" s="90"/>
    </row>
    <row r="22" spans="1:154" ht="78" customHeight="1">
      <c r="A22" s="1">
        <v>12</v>
      </c>
      <c r="B22" s="145" t="s">
        <v>27</v>
      </c>
      <c r="C22" s="146"/>
      <c r="D22" s="147"/>
      <c r="E22" s="148"/>
      <c r="F22" s="149"/>
      <c r="G22" s="150"/>
      <c r="H22" s="150"/>
      <c r="I22" s="148"/>
      <c r="J22" s="151"/>
      <c r="K22" s="152"/>
      <c r="L22" s="152"/>
      <c r="M22" s="150"/>
      <c r="N22" s="153"/>
      <c r="O22" s="154"/>
      <c r="P22" s="154"/>
      <c r="Q22" s="157"/>
      <c r="R22" s="176"/>
      <c r="S22" s="182"/>
      <c r="T22" s="157"/>
      <c r="U22" s="92"/>
      <c r="V22" s="92"/>
      <c r="W22" s="92"/>
      <c r="X22" s="92"/>
      <c r="Y22" s="92"/>
      <c r="AA22" s="92">
        <v>12</v>
      </c>
      <c r="AB22" s="158" t="e">
        <f t="shared" ca="1" si="5"/>
        <v>#NAME?</v>
      </c>
      <c r="AC22" s="93"/>
      <c r="AD22" s="159" t="str">
        <f t="shared" si="6"/>
        <v/>
      </c>
      <c r="AE22" s="158" t="e">
        <f t="shared" ca="1" si="7"/>
        <v>#NAME?</v>
      </c>
      <c r="AF22" s="160" t="str">
        <f t="shared" si="0"/>
        <v/>
      </c>
      <c r="AG22" s="161" t="str">
        <f t="shared" si="0"/>
        <v/>
      </c>
      <c r="AH22" s="162" t="str">
        <f t="shared" si="8"/>
        <v/>
      </c>
      <c r="AI22" s="163" t="str">
        <f t="shared" si="1"/>
        <v/>
      </c>
      <c r="AJ22" s="164" t="str">
        <f t="shared" si="2"/>
        <v/>
      </c>
      <c r="AK22" s="165" t="str">
        <f t="shared" si="9"/>
        <v/>
      </c>
      <c r="AL22" s="165" t="str">
        <f t="shared" si="9"/>
        <v/>
      </c>
      <c r="AM22" s="166" t="str">
        <f t="shared" si="10"/>
        <v>S2019F0603421</v>
      </c>
      <c r="AN22" s="167" t="str">
        <f t="shared" si="11"/>
        <v>国立大学法人電気通信大学</v>
      </c>
      <c r="AO22" s="168"/>
      <c r="AP22" s="169" t="str">
        <f t="shared" si="3"/>
        <v/>
      </c>
      <c r="AQ22" s="170" t="str">
        <f t="shared" si="12"/>
        <v/>
      </c>
      <c r="AR22" s="170" t="str">
        <f t="shared" si="13"/>
        <v/>
      </c>
      <c r="AS22" s="171" t="str">
        <f t="shared" si="14"/>
        <v>National University Corporation The University of Electrto-Communications</v>
      </c>
      <c r="AT22" s="172" t="str">
        <f t="shared" si="4"/>
        <v/>
      </c>
      <c r="AU22" s="96"/>
      <c r="AV22" s="96"/>
      <c r="AW22" s="96"/>
      <c r="AX22" s="96"/>
      <c r="AY22" s="96"/>
      <c r="AZ22" s="96"/>
      <c r="BB22" s="96"/>
      <c r="BC22" s="201"/>
      <c r="BD22" s="201"/>
      <c r="BE22" s="103" t="s">
        <v>375</v>
      </c>
      <c r="BF22" s="138"/>
      <c r="BG22" s="116" t="s">
        <v>376</v>
      </c>
      <c r="BH22" s="116" t="s">
        <v>377</v>
      </c>
      <c r="BI22" s="95"/>
      <c r="BJ22" s="95"/>
      <c r="BK22" s="95"/>
      <c r="BL22" s="95"/>
      <c r="BM22" s="95"/>
      <c r="BN22" s="95"/>
      <c r="DB22" s="138"/>
      <c r="DC22" s="92"/>
      <c r="EO22" s="90"/>
      <c r="EP22" s="90"/>
      <c r="EQ22" s="90"/>
      <c r="ER22" s="90"/>
      <c r="ES22" s="90"/>
      <c r="ET22" s="90"/>
      <c r="EU22" s="90"/>
      <c r="EV22" s="90"/>
      <c r="EW22" s="90"/>
      <c r="EX22" s="90"/>
    </row>
    <row r="23" spans="1:154" ht="78" customHeight="1">
      <c r="A23" s="1">
        <v>13</v>
      </c>
      <c r="B23" s="145" t="s">
        <v>27</v>
      </c>
      <c r="C23" s="146"/>
      <c r="D23" s="147"/>
      <c r="E23" s="148"/>
      <c r="F23" s="149"/>
      <c r="G23" s="150"/>
      <c r="H23" s="150"/>
      <c r="I23" s="148"/>
      <c r="J23" s="151"/>
      <c r="K23" s="152"/>
      <c r="L23" s="152"/>
      <c r="M23" s="150"/>
      <c r="N23" s="153"/>
      <c r="O23" s="154"/>
      <c r="P23" s="154"/>
      <c r="Q23" s="157"/>
      <c r="R23" s="176"/>
      <c r="S23" s="182"/>
      <c r="T23" s="157"/>
      <c r="U23" s="92"/>
      <c r="V23" s="92"/>
      <c r="W23" s="92"/>
      <c r="X23" s="92"/>
      <c r="Y23" s="92"/>
      <c r="AA23" s="92">
        <v>13</v>
      </c>
      <c r="AB23" s="158" t="e">
        <f t="shared" ca="1" si="5"/>
        <v>#NAME?</v>
      </c>
      <c r="AC23" s="93"/>
      <c r="AD23" s="159" t="str">
        <f t="shared" si="6"/>
        <v/>
      </c>
      <c r="AE23" s="158" t="e">
        <f t="shared" ca="1" si="7"/>
        <v>#NAME?</v>
      </c>
      <c r="AF23" s="160" t="str">
        <f t="shared" si="0"/>
        <v/>
      </c>
      <c r="AG23" s="161" t="str">
        <f t="shared" si="0"/>
        <v/>
      </c>
      <c r="AH23" s="162" t="str">
        <f t="shared" si="8"/>
        <v/>
      </c>
      <c r="AI23" s="163" t="str">
        <f t="shared" si="1"/>
        <v/>
      </c>
      <c r="AJ23" s="164" t="str">
        <f t="shared" si="2"/>
        <v/>
      </c>
      <c r="AK23" s="165" t="str">
        <f t="shared" si="9"/>
        <v/>
      </c>
      <c r="AL23" s="165" t="str">
        <f t="shared" si="9"/>
        <v/>
      </c>
      <c r="AM23" s="166" t="str">
        <f t="shared" si="10"/>
        <v>S2019F0603421</v>
      </c>
      <c r="AN23" s="167" t="str">
        <f t="shared" si="11"/>
        <v>国立大学法人電気通信大学</v>
      </c>
      <c r="AO23" s="203"/>
      <c r="AP23" s="169" t="str">
        <f t="shared" si="3"/>
        <v/>
      </c>
      <c r="AQ23" s="170" t="str">
        <f t="shared" si="12"/>
        <v/>
      </c>
      <c r="AR23" s="170" t="str">
        <f t="shared" si="13"/>
        <v/>
      </c>
      <c r="AS23" s="171" t="str">
        <f t="shared" si="14"/>
        <v>National University Corporation The University of Electrto-Communications</v>
      </c>
      <c r="AT23" s="172" t="str">
        <f t="shared" si="4"/>
        <v/>
      </c>
      <c r="AU23" s="96"/>
      <c r="AV23" s="96"/>
      <c r="AW23" s="96"/>
      <c r="AX23" s="96"/>
      <c r="AY23" s="96"/>
      <c r="AZ23" s="96"/>
      <c r="BB23" s="96"/>
      <c r="BC23" s="201"/>
      <c r="BD23" s="201"/>
      <c r="BE23" s="116" t="s">
        <v>284</v>
      </c>
      <c r="BF23" s="138"/>
      <c r="BG23" s="138"/>
      <c r="BH23" s="95"/>
      <c r="BI23" s="95"/>
      <c r="BJ23" s="95"/>
      <c r="BK23" s="95"/>
      <c r="BL23" s="95"/>
      <c r="BM23" s="95"/>
      <c r="BN23" s="95"/>
      <c r="DB23" s="138"/>
      <c r="DC23" s="92"/>
      <c r="EO23" s="90"/>
      <c r="EP23" s="90"/>
      <c r="EQ23" s="90"/>
      <c r="ER23" s="90"/>
      <c r="ES23" s="90"/>
      <c r="ET23" s="90"/>
      <c r="EU23" s="90"/>
      <c r="EV23" s="90"/>
      <c r="EW23" s="90"/>
      <c r="EX23" s="90"/>
    </row>
    <row r="24" spans="1:154" ht="78" customHeight="1">
      <c r="A24" s="1">
        <v>14</v>
      </c>
      <c r="B24" s="145" t="s">
        <v>27</v>
      </c>
      <c r="C24" s="146"/>
      <c r="D24" s="147"/>
      <c r="E24" s="148"/>
      <c r="F24" s="149"/>
      <c r="G24" s="150"/>
      <c r="H24" s="150"/>
      <c r="I24" s="148"/>
      <c r="J24" s="151"/>
      <c r="K24" s="152"/>
      <c r="L24" s="152"/>
      <c r="M24" s="150"/>
      <c r="N24" s="153"/>
      <c r="O24" s="154"/>
      <c r="P24" s="154"/>
      <c r="Q24" s="157"/>
      <c r="R24" s="176"/>
      <c r="S24" s="182"/>
      <c r="T24" s="157"/>
      <c r="U24" s="92"/>
      <c r="V24" s="92"/>
      <c r="W24" s="92"/>
      <c r="X24" s="92"/>
      <c r="Y24" s="92"/>
      <c r="AA24" s="92">
        <v>14</v>
      </c>
      <c r="AB24" s="158" t="e">
        <f t="shared" ca="1" si="5"/>
        <v>#NAME?</v>
      </c>
      <c r="AC24" s="93"/>
      <c r="AD24" s="159" t="str">
        <f t="shared" si="6"/>
        <v/>
      </c>
      <c r="AE24" s="158" t="e">
        <f t="shared" ca="1" si="7"/>
        <v>#NAME?</v>
      </c>
      <c r="AF24" s="160" t="str">
        <f t="shared" si="0"/>
        <v/>
      </c>
      <c r="AG24" s="161" t="str">
        <f t="shared" si="0"/>
        <v/>
      </c>
      <c r="AH24" s="162" t="str">
        <f t="shared" si="8"/>
        <v/>
      </c>
      <c r="AI24" s="163" t="str">
        <f t="shared" si="1"/>
        <v/>
      </c>
      <c r="AJ24" s="164" t="str">
        <f t="shared" si="2"/>
        <v/>
      </c>
      <c r="AK24" s="165" t="str">
        <f t="shared" si="9"/>
        <v/>
      </c>
      <c r="AL24" s="165" t="str">
        <f t="shared" si="9"/>
        <v/>
      </c>
      <c r="AM24" s="166" t="str">
        <f t="shared" si="10"/>
        <v>S2019F0603421</v>
      </c>
      <c r="AN24" s="167" t="str">
        <f t="shared" si="11"/>
        <v>国立大学法人電気通信大学</v>
      </c>
      <c r="AO24" s="203"/>
      <c r="AP24" s="169" t="str">
        <f t="shared" si="3"/>
        <v/>
      </c>
      <c r="AQ24" s="170" t="str">
        <f t="shared" si="12"/>
        <v/>
      </c>
      <c r="AR24" s="170" t="str">
        <f t="shared" si="13"/>
        <v/>
      </c>
      <c r="AS24" s="171" t="str">
        <f t="shared" si="14"/>
        <v>National University Corporation The University of Electrto-Communications</v>
      </c>
      <c r="AT24" s="172" t="str">
        <f t="shared" si="4"/>
        <v/>
      </c>
      <c r="AU24" s="96"/>
      <c r="AV24" s="96"/>
      <c r="AW24" s="96"/>
      <c r="AX24" s="96"/>
      <c r="AY24" s="96"/>
      <c r="AZ24" s="96"/>
      <c r="BB24" s="96"/>
      <c r="BC24" s="201"/>
      <c r="BD24" s="201"/>
      <c r="BE24" s="116" t="s">
        <v>285</v>
      </c>
      <c r="BF24" s="138"/>
      <c r="BG24" s="138"/>
      <c r="BH24" s="95"/>
      <c r="BI24" s="95"/>
      <c r="BJ24" s="95"/>
      <c r="BK24" s="95"/>
      <c r="BL24" s="95"/>
      <c r="BM24" s="95"/>
      <c r="BN24" s="95"/>
      <c r="DB24" s="138"/>
      <c r="DC24" s="92"/>
      <c r="EO24" s="90"/>
      <c r="EP24" s="90"/>
      <c r="EQ24" s="90"/>
      <c r="ER24" s="90"/>
      <c r="ES24" s="90"/>
      <c r="ET24" s="90"/>
      <c r="EU24" s="90"/>
      <c r="EV24" s="90"/>
      <c r="EW24" s="90"/>
      <c r="EX24" s="90"/>
    </row>
    <row r="25" spans="1:154" ht="78" customHeight="1">
      <c r="A25" s="1">
        <v>15</v>
      </c>
      <c r="B25" s="145" t="s">
        <v>27</v>
      </c>
      <c r="C25" s="146"/>
      <c r="D25" s="147"/>
      <c r="E25" s="148"/>
      <c r="F25" s="149"/>
      <c r="G25" s="150"/>
      <c r="H25" s="150"/>
      <c r="I25" s="148"/>
      <c r="J25" s="151"/>
      <c r="K25" s="152"/>
      <c r="L25" s="152"/>
      <c r="M25" s="150"/>
      <c r="N25" s="153"/>
      <c r="O25" s="154"/>
      <c r="P25" s="154"/>
      <c r="Q25" s="157"/>
      <c r="R25" s="176"/>
      <c r="S25" s="182"/>
      <c r="T25" s="157"/>
      <c r="U25" s="92"/>
      <c r="V25" s="92"/>
      <c r="W25" s="92"/>
      <c r="X25" s="92"/>
      <c r="Y25" s="92"/>
      <c r="AA25" s="92">
        <v>15</v>
      </c>
      <c r="AB25" s="158" t="e">
        <f t="shared" ca="1" si="5"/>
        <v>#NAME?</v>
      </c>
      <c r="AC25" s="93"/>
      <c r="AD25" s="159" t="str">
        <f t="shared" si="6"/>
        <v/>
      </c>
      <c r="AE25" s="158" t="e">
        <f t="shared" ca="1" si="7"/>
        <v>#NAME?</v>
      </c>
      <c r="AF25" s="160" t="str">
        <f t="shared" si="0"/>
        <v/>
      </c>
      <c r="AG25" s="161" t="str">
        <f t="shared" si="0"/>
        <v/>
      </c>
      <c r="AH25" s="162" t="str">
        <f t="shared" si="8"/>
        <v/>
      </c>
      <c r="AI25" s="163" t="str">
        <f t="shared" si="1"/>
        <v/>
      </c>
      <c r="AJ25" s="164" t="str">
        <f t="shared" si="2"/>
        <v/>
      </c>
      <c r="AK25" s="165" t="str">
        <f t="shared" si="9"/>
        <v/>
      </c>
      <c r="AL25" s="165" t="str">
        <f t="shared" si="9"/>
        <v/>
      </c>
      <c r="AM25" s="166" t="str">
        <f t="shared" si="10"/>
        <v>S2019F0603421</v>
      </c>
      <c r="AN25" s="167" t="str">
        <f t="shared" si="11"/>
        <v>国立大学法人電気通信大学</v>
      </c>
      <c r="AO25" s="203"/>
      <c r="AP25" s="169" t="str">
        <f t="shared" si="3"/>
        <v/>
      </c>
      <c r="AQ25" s="170" t="str">
        <f t="shared" si="12"/>
        <v/>
      </c>
      <c r="AR25" s="170" t="str">
        <f t="shared" si="13"/>
        <v/>
      </c>
      <c r="AS25" s="171" t="str">
        <f t="shared" si="14"/>
        <v>National University Corporation The University of Electrto-Communications</v>
      </c>
      <c r="AT25" s="172" t="str">
        <f t="shared" si="4"/>
        <v/>
      </c>
      <c r="AU25" s="96"/>
      <c r="AV25" s="96"/>
      <c r="AW25" s="96"/>
      <c r="AX25" s="96"/>
      <c r="AY25" s="96"/>
      <c r="AZ25" s="96"/>
      <c r="BB25" s="96"/>
      <c r="BD25" s="201"/>
      <c r="BE25" s="116" t="s">
        <v>286</v>
      </c>
      <c r="BF25" s="204"/>
      <c r="BG25" s="138"/>
      <c r="BH25" s="138"/>
      <c r="BI25" s="95"/>
      <c r="BJ25" s="95"/>
      <c r="BK25" s="95"/>
      <c r="BL25" s="95"/>
      <c r="BM25" s="95"/>
      <c r="BN25" s="95"/>
      <c r="DE25" s="138"/>
      <c r="DF25" s="92"/>
      <c r="ER25" s="90"/>
      <c r="ES25" s="90"/>
      <c r="ET25" s="90"/>
      <c r="EU25" s="90"/>
      <c r="EV25" s="90"/>
      <c r="EW25" s="90"/>
      <c r="EX25" s="90"/>
    </row>
    <row r="26" spans="1:154" ht="78" customHeight="1">
      <c r="A26" s="1">
        <v>16</v>
      </c>
      <c r="B26" s="145" t="s">
        <v>27</v>
      </c>
      <c r="C26" s="146"/>
      <c r="D26" s="147"/>
      <c r="E26" s="148"/>
      <c r="F26" s="149"/>
      <c r="G26" s="150"/>
      <c r="H26" s="150"/>
      <c r="I26" s="148"/>
      <c r="J26" s="151"/>
      <c r="K26" s="152"/>
      <c r="L26" s="152"/>
      <c r="M26" s="150"/>
      <c r="N26" s="153"/>
      <c r="O26" s="154"/>
      <c r="P26" s="154"/>
      <c r="Q26" s="157"/>
      <c r="R26" s="176"/>
      <c r="S26" s="182"/>
      <c r="T26" s="157"/>
      <c r="U26" s="92"/>
      <c r="V26" s="92"/>
      <c r="W26" s="92"/>
      <c r="X26" s="92"/>
      <c r="Y26" s="92"/>
      <c r="AA26" s="92">
        <v>16</v>
      </c>
      <c r="AB26" s="158" t="e">
        <f t="shared" ca="1" si="5"/>
        <v>#NAME?</v>
      </c>
      <c r="AC26" s="93"/>
      <c r="AD26" s="159" t="str">
        <f t="shared" si="6"/>
        <v/>
      </c>
      <c r="AE26" s="158" t="e">
        <f t="shared" ca="1" si="7"/>
        <v>#NAME?</v>
      </c>
      <c r="AF26" s="160" t="str">
        <f t="shared" si="0"/>
        <v/>
      </c>
      <c r="AG26" s="161" t="str">
        <f t="shared" si="0"/>
        <v/>
      </c>
      <c r="AH26" s="162" t="str">
        <f t="shared" si="8"/>
        <v/>
      </c>
      <c r="AI26" s="163" t="str">
        <f t="shared" si="1"/>
        <v/>
      </c>
      <c r="AJ26" s="164" t="str">
        <f t="shared" si="2"/>
        <v/>
      </c>
      <c r="AK26" s="165" t="str">
        <f t="shared" si="9"/>
        <v/>
      </c>
      <c r="AL26" s="165" t="str">
        <f t="shared" si="9"/>
        <v/>
      </c>
      <c r="AM26" s="166" t="str">
        <f t="shared" si="10"/>
        <v>S2019F0603421</v>
      </c>
      <c r="AN26" s="167" t="str">
        <f t="shared" si="11"/>
        <v>国立大学法人電気通信大学</v>
      </c>
      <c r="AO26" s="203"/>
      <c r="AP26" s="169" t="str">
        <f t="shared" si="3"/>
        <v/>
      </c>
      <c r="AQ26" s="170" t="str">
        <f t="shared" si="12"/>
        <v/>
      </c>
      <c r="AR26" s="170" t="str">
        <f t="shared" si="13"/>
        <v/>
      </c>
      <c r="AS26" s="171" t="str">
        <f t="shared" si="14"/>
        <v>National University Corporation The University of Electrto-Communications</v>
      </c>
      <c r="AT26" s="172" t="str">
        <f t="shared" si="4"/>
        <v/>
      </c>
      <c r="AU26" s="96"/>
      <c r="AV26" s="96"/>
      <c r="AW26" s="96"/>
      <c r="AX26" s="96"/>
      <c r="AY26" s="96"/>
      <c r="AZ26" s="96"/>
      <c r="BB26" s="96"/>
      <c r="BD26" s="201"/>
      <c r="BE26" s="201"/>
      <c r="BF26" s="204"/>
      <c r="BG26" s="138"/>
      <c r="BH26" s="138"/>
      <c r="BI26" s="95"/>
      <c r="BJ26" s="95"/>
      <c r="BK26" s="95"/>
      <c r="BL26" s="95"/>
      <c r="BM26" s="95"/>
      <c r="BN26" s="95"/>
      <c r="DE26" s="138"/>
      <c r="DF26" s="92"/>
      <c r="ER26" s="90"/>
      <c r="ES26" s="90"/>
      <c r="ET26" s="90"/>
      <c r="EU26" s="90"/>
      <c r="EV26" s="90"/>
      <c r="EW26" s="90"/>
      <c r="EX26" s="90"/>
    </row>
    <row r="27" spans="1:154" ht="78" hidden="1" customHeight="1">
      <c r="A27" s="1">
        <v>17</v>
      </c>
      <c r="B27" s="145" t="s">
        <v>27</v>
      </c>
      <c r="C27" s="146"/>
      <c r="D27" s="147"/>
      <c r="E27" s="148"/>
      <c r="F27" s="149"/>
      <c r="G27" s="150"/>
      <c r="H27" s="150"/>
      <c r="I27" s="148"/>
      <c r="J27" s="151"/>
      <c r="K27" s="152"/>
      <c r="L27" s="152"/>
      <c r="M27" s="150"/>
      <c r="N27" s="153"/>
      <c r="O27" s="154"/>
      <c r="P27" s="154"/>
      <c r="Q27" s="157"/>
      <c r="R27" s="176"/>
      <c r="S27" s="182"/>
      <c r="T27" s="157"/>
      <c r="U27" s="92"/>
      <c r="V27" s="92"/>
      <c r="W27" s="92"/>
      <c r="X27" s="92"/>
      <c r="Y27" s="92"/>
      <c r="AA27" s="92">
        <v>17</v>
      </c>
      <c r="AB27" s="158" t="e">
        <f t="shared" ca="1" si="5"/>
        <v>#NAME?</v>
      </c>
      <c r="AC27" s="93"/>
      <c r="AD27" s="159" t="str">
        <f t="shared" si="6"/>
        <v/>
      </c>
      <c r="AE27" s="158" t="e">
        <f t="shared" ca="1" si="7"/>
        <v>#NAME?</v>
      </c>
      <c r="AF27" s="160" t="str">
        <f t="shared" si="0"/>
        <v/>
      </c>
      <c r="AG27" s="161" t="str">
        <f t="shared" si="0"/>
        <v/>
      </c>
      <c r="AH27" s="162" t="str">
        <f t="shared" si="8"/>
        <v/>
      </c>
      <c r="AI27" s="163" t="str">
        <f t="shared" si="1"/>
        <v/>
      </c>
      <c r="AJ27" s="164" t="str">
        <f t="shared" si="2"/>
        <v/>
      </c>
      <c r="AK27" s="165" t="str">
        <f t="shared" si="9"/>
        <v/>
      </c>
      <c r="AL27" s="165" t="str">
        <f t="shared" si="9"/>
        <v/>
      </c>
      <c r="AM27" s="166" t="str">
        <f t="shared" si="10"/>
        <v>S2019F0603421</v>
      </c>
      <c r="AN27" s="167" t="str">
        <f t="shared" si="11"/>
        <v>国立大学法人電気通信大学</v>
      </c>
      <c r="AO27" s="203"/>
      <c r="AP27" s="169" t="str">
        <f t="shared" si="3"/>
        <v/>
      </c>
      <c r="AQ27" s="170" t="str">
        <f t="shared" si="12"/>
        <v/>
      </c>
      <c r="AR27" s="170" t="str">
        <f t="shared" si="13"/>
        <v/>
      </c>
      <c r="AS27" s="171" t="str">
        <f t="shared" si="14"/>
        <v>National University Corporation The University of Electrto-Communications</v>
      </c>
      <c r="AT27" s="172" t="str">
        <f t="shared" si="4"/>
        <v/>
      </c>
      <c r="AU27" s="96"/>
      <c r="AV27" s="96"/>
      <c r="AW27" s="96"/>
      <c r="AX27" s="96"/>
      <c r="AY27" s="96"/>
      <c r="AZ27" s="96"/>
      <c r="BB27" s="96"/>
      <c r="BD27" s="201"/>
      <c r="BE27" s="201"/>
      <c r="BF27" s="138"/>
      <c r="BG27" s="138"/>
      <c r="BH27" s="138"/>
      <c r="BI27" s="95"/>
      <c r="BJ27" s="95"/>
      <c r="BK27" s="95"/>
      <c r="BL27" s="95"/>
      <c r="BM27" s="95"/>
      <c r="BN27" s="95"/>
      <c r="DE27" s="138"/>
      <c r="DF27" s="92"/>
      <c r="ER27" s="90"/>
      <c r="ES27" s="90"/>
      <c r="ET27" s="90"/>
      <c r="EU27" s="90"/>
      <c r="EV27" s="90"/>
      <c r="EW27" s="90"/>
      <c r="EX27" s="90"/>
    </row>
    <row r="28" spans="1:154" ht="78" hidden="1" customHeight="1">
      <c r="A28" s="1">
        <v>18</v>
      </c>
      <c r="B28" s="145" t="s">
        <v>27</v>
      </c>
      <c r="C28" s="146"/>
      <c r="D28" s="147"/>
      <c r="E28" s="148"/>
      <c r="F28" s="149"/>
      <c r="G28" s="150"/>
      <c r="H28" s="150"/>
      <c r="I28" s="148"/>
      <c r="J28" s="151"/>
      <c r="K28" s="152"/>
      <c r="L28" s="152"/>
      <c r="M28" s="150"/>
      <c r="N28" s="153"/>
      <c r="O28" s="154"/>
      <c r="P28" s="154"/>
      <c r="Q28" s="157"/>
      <c r="R28" s="176"/>
      <c r="S28" s="182"/>
      <c r="T28" s="157"/>
      <c r="U28" s="92"/>
      <c r="V28" s="92"/>
      <c r="W28" s="92"/>
      <c r="X28" s="92"/>
      <c r="Y28" s="92"/>
      <c r="AA28" s="92">
        <v>18</v>
      </c>
      <c r="AB28" s="158" t="e">
        <f t="shared" ca="1" si="5"/>
        <v>#NAME?</v>
      </c>
      <c r="AC28" s="93"/>
      <c r="AD28" s="159" t="str">
        <f t="shared" si="6"/>
        <v/>
      </c>
      <c r="AE28" s="158" t="e">
        <f t="shared" ca="1" si="7"/>
        <v>#NAME?</v>
      </c>
      <c r="AF28" s="160" t="str">
        <f t="shared" si="0"/>
        <v/>
      </c>
      <c r="AG28" s="161" t="str">
        <f t="shared" si="0"/>
        <v/>
      </c>
      <c r="AH28" s="162" t="str">
        <f t="shared" si="8"/>
        <v/>
      </c>
      <c r="AI28" s="163" t="str">
        <f t="shared" si="1"/>
        <v/>
      </c>
      <c r="AJ28" s="164" t="str">
        <f t="shared" si="2"/>
        <v/>
      </c>
      <c r="AK28" s="165" t="str">
        <f t="shared" ref="AK28:AL35" si="15">IF(K28="","",K28)</f>
        <v/>
      </c>
      <c r="AL28" s="165" t="str">
        <f t="shared" si="15"/>
        <v/>
      </c>
      <c r="AM28" s="166" t="str">
        <f t="shared" si="10"/>
        <v>S2019F0603421</v>
      </c>
      <c r="AN28" s="167" t="str">
        <f t="shared" si="11"/>
        <v>国立大学法人電気通信大学</v>
      </c>
      <c r="AO28" s="203"/>
      <c r="AP28" s="169" t="str">
        <f t="shared" si="3"/>
        <v/>
      </c>
      <c r="AQ28" s="170" t="str">
        <f t="shared" si="12"/>
        <v/>
      </c>
      <c r="AR28" s="170" t="str">
        <f t="shared" si="13"/>
        <v/>
      </c>
      <c r="AS28" s="171" t="str">
        <f t="shared" si="14"/>
        <v>National University Corporation The University of Electrto-Communications</v>
      </c>
      <c r="AT28" s="172" t="str">
        <f t="shared" si="4"/>
        <v/>
      </c>
      <c r="AU28" s="96"/>
      <c r="AV28" s="96"/>
      <c r="AW28" s="96"/>
      <c r="AX28" s="96"/>
      <c r="AY28" s="96"/>
      <c r="AZ28" s="96"/>
      <c r="BB28" s="105" t="s">
        <v>96</v>
      </c>
      <c r="BC28" s="105"/>
      <c r="BD28" s="201"/>
      <c r="BE28" s="201"/>
      <c r="BF28" s="138"/>
      <c r="BG28" s="138"/>
      <c r="BH28" s="138"/>
      <c r="BI28" s="95"/>
      <c r="BJ28" s="95"/>
      <c r="BK28" s="95"/>
      <c r="BL28" s="95"/>
      <c r="BM28" s="95"/>
      <c r="BN28" s="95"/>
      <c r="DE28" s="138"/>
      <c r="DF28" s="92"/>
      <c r="ER28" s="90"/>
      <c r="ES28" s="90"/>
      <c r="ET28" s="90"/>
      <c r="EU28" s="90"/>
      <c r="EV28" s="90"/>
      <c r="EW28" s="90"/>
      <c r="EX28" s="90"/>
    </row>
    <row r="29" spans="1:154" ht="78" hidden="1" customHeight="1">
      <c r="A29" s="1">
        <v>19</v>
      </c>
      <c r="B29" s="145" t="s">
        <v>27</v>
      </c>
      <c r="C29" s="146"/>
      <c r="D29" s="147"/>
      <c r="E29" s="148"/>
      <c r="F29" s="149"/>
      <c r="G29" s="150"/>
      <c r="H29" s="150"/>
      <c r="I29" s="148"/>
      <c r="J29" s="151"/>
      <c r="K29" s="152"/>
      <c r="L29" s="152"/>
      <c r="M29" s="150"/>
      <c r="N29" s="153"/>
      <c r="O29" s="154"/>
      <c r="P29" s="154"/>
      <c r="Q29" s="157"/>
      <c r="R29" s="176"/>
      <c r="S29" s="182"/>
      <c r="T29" s="157"/>
      <c r="U29" s="92"/>
      <c r="V29" s="92"/>
      <c r="W29" s="92"/>
      <c r="X29" s="92"/>
      <c r="Y29" s="92"/>
      <c r="AA29" s="92">
        <v>19</v>
      </c>
      <c r="AB29" s="158" t="e">
        <f t="shared" ca="1" si="5"/>
        <v>#NAME?</v>
      </c>
      <c r="AC29" s="93"/>
      <c r="AD29" s="159" t="str">
        <f t="shared" si="6"/>
        <v/>
      </c>
      <c r="AE29" s="158" t="e">
        <f t="shared" ca="1" si="7"/>
        <v>#NAME?</v>
      </c>
      <c r="AF29" s="160" t="str">
        <f t="shared" si="0"/>
        <v/>
      </c>
      <c r="AG29" s="161" t="str">
        <f t="shared" si="0"/>
        <v/>
      </c>
      <c r="AH29" s="162" t="str">
        <f t="shared" si="8"/>
        <v/>
      </c>
      <c r="AI29" s="163" t="str">
        <f t="shared" si="1"/>
        <v/>
      </c>
      <c r="AJ29" s="164" t="str">
        <f t="shared" si="2"/>
        <v/>
      </c>
      <c r="AK29" s="165" t="str">
        <f t="shared" si="15"/>
        <v/>
      </c>
      <c r="AL29" s="165" t="str">
        <f t="shared" si="15"/>
        <v/>
      </c>
      <c r="AM29" s="166" t="str">
        <f t="shared" si="10"/>
        <v>S2019F0603421</v>
      </c>
      <c r="AN29" s="167" t="str">
        <f t="shared" si="11"/>
        <v>国立大学法人電気通信大学</v>
      </c>
      <c r="AO29" s="203"/>
      <c r="AP29" s="169" t="str">
        <f t="shared" si="3"/>
        <v/>
      </c>
      <c r="AQ29" s="170" t="str">
        <f t="shared" si="12"/>
        <v/>
      </c>
      <c r="AR29" s="170" t="str">
        <f t="shared" si="13"/>
        <v/>
      </c>
      <c r="AS29" s="171" t="str">
        <f t="shared" si="14"/>
        <v>National University Corporation The University of Electrto-Communications</v>
      </c>
      <c r="AT29" s="172" t="str">
        <f t="shared" si="4"/>
        <v/>
      </c>
      <c r="AU29" s="96"/>
      <c r="AV29" s="96"/>
      <c r="AW29" s="96"/>
      <c r="AX29" s="96"/>
      <c r="AY29" s="96"/>
      <c r="AZ29" s="96"/>
      <c r="BB29" s="205" t="s">
        <v>378</v>
      </c>
      <c r="BC29" s="205" t="s">
        <v>379</v>
      </c>
      <c r="BD29" s="201"/>
      <c r="BE29" s="201"/>
      <c r="BF29" s="138"/>
      <c r="BG29" s="138"/>
      <c r="BH29" s="138"/>
      <c r="BI29" s="95"/>
      <c r="BJ29" s="95"/>
      <c r="BK29" s="95"/>
      <c r="BL29" s="95"/>
      <c r="BM29" s="95"/>
      <c r="BN29" s="95"/>
      <c r="DE29" s="138"/>
      <c r="DF29" s="92"/>
      <c r="ER29" s="90"/>
      <c r="ES29" s="90"/>
      <c r="ET29" s="90"/>
      <c r="EU29" s="90"/>
      <c r="EV29" s="90"/>
      <c r="EW29" s="90"/>
      <c r="EX29" s="90"/>
    </row>
    <row r="30" spans="1:154" ht="78" hidden="1" customHeight="1">
      <c r="A30" s="1">
        <v>20</v>
      </c>
      <c r="B30" s="145" t="s">
        <v>27</v>
      </c>
      <c r="C30" s="146"/>
      <c r="D30" s="147"/>
      <c r="E30" s="148"/>
      <c r="F30" s="149"/>
      <c r="G30" s="150"/>
      <c r="H30" s="150"/>
      <c r="I30" s="148"/>
      <c r="J30" s="151"/>
      <c r="K30" s="152"/>
      <c r="L30" s="152"/>
      <c r="M30" s="150"/>
      <c r="N30" s="153"/>
      <c r="O30" s="154"/>
      <c r="P30" s="154"/>
      <c r="Q30" s="157"/>
      <c r="R30" s="176"/>
      <c r="S30" s="182"/>
      <c r="T30" s="157"/>
      <c r="U30" s="92"/>
      <c r="V30" s="92"/>
      <c r="W30" s="92"/>
      <c r="X30" s="92"/>
      <c r="Y30" s="92"/>
      <c r="AA30" s="92">
        <v>20</v>
      </c>
      <c r="AB30" s="158" t="e">
        <f t="shared" ca="1" si="5"/>
        <v>#NAME?</v>
      </c>
      <c r="AC30" s="93"/>
      <c r="AD30" s="159" t="str">
        <f t="shared" si="6"/>
        <v/>
      </c>
      <c r="AE30" s="158" t="e">
        <f t="shared" ca="1" si="7"/>
        <v>#NAME?</v>
      </c>
      <c r="AF30" s="160" t="str">
        <f t="shared" si="0"/>
        <v/>
      </c>
      <c r="AG30" s="161" t="str">
        <f t="shared" si="0"/>
        <v/>
      </c>
      <c r="AH30" s="162" t="str">
        <f t="shared" si="8"/>
        <v/>
      </c>
      <c r="AI30" s="163" t="str">
        <f t="shared" si="1"/>
        <v/>
      </c>
      <c r="AJ30" s="164" t="str">
        <f t="shared" si="2"/>
        <v/>
      </c>
      <c r="AK30" s="165" t="str">
        <f t="shared" si="15"/>
        <v/>
      </c>
      <c r="AL30" s="165" t="str">
        <f t="shared" si="15"/>
        <v/>
      </c>
      <c r="AM30" s="166" t="str">
        <f t="shared" si="10"/>
        <v>S2019F0603421</v>
      </c>
      <c r="AN30" s="167" t="str">
        <f t="shared" si="11"/>
        <v>国立大学法人電気通信大学</v>
      </c>
      <c r="AO30" s="203"/>
      <c r="AP30" s="169" t="str">
        <f t="shared" si="3"/>
        <v/>
      </c>
      <c r="AQ30" s="170" t="str">
        <f t="shared" si="12"/>
        <v/>
      </c>
      <c r="AR30" s="170" t="str">
        <f t="shared" si="13"/>
        <v/>
      </c>
      <c r="AS30" s="171" t="str">
        <f t="shared" si="14"/>
        <v>National University Corporation The University of Electrto-Communications</v>
      </c>
      <c r="AT30" s="172" t="str">
        <f t="shared" si="4"/>
        <v/>
      </c>
      <c r="AU30" s="96"/>
      <c r="AV30" s="96"/>
      <c r="AW30" s="96"/>
      <c r="AX30" s="96"/>
      <c r="AY30" s="96"/>
      <c r="AZ30" s="96"/>
      <c r="BB30" s="205" t="s">
        <v>380</v>
      </c>
      <c r="BC30" s="205" t="s">
        <v>381</v>
      </c>
      <c r="BD30" s="201"/>
      <c r="BE30" s="201"/>
      <c r="BF30" s="138"/>
      <c r="BG30" s="138"/>
      <c r="BH30" s="138"/>
      <c r="BI30" s="95"/>
      <c r="BJ30" s="95"/>
      <c r="BK30" s="95"/>
      <c r="BL30" s="95"/>
      <c r="BM30" s="95"/>
      <c r="BN30" s="95"/>
      <c r="DE30" s="138"/>
      <c r="DF30" s="92"/>
      <c r="ER30" s="90"/>
      <c r="ES30" s="90"/>
      <c r="ET30" s="90"/>
      <c r="EU30" s="90"/>
      <c r="EV30" s="90"/>
      <c r="EW30" s="90"/>
      <c r="EX30" s="90"/>
    </row>
    <row r="31" spans="1:154" ht="78" hidden="1" customHeight="1">
      <c r="A31" s="1">
        <v>21</v>
      </c>
      <c r="B31" s="145" t="s">
        <v>27</v>
      </c>
      <c r="C31" s="146"/>
      <c r="D31" s="147"/>
      <c r="E31" s="148"/>
      <c r="F31" s="149"/>
      <c r="G31" s="150"/>
      <c r="H31" s="150"/>
      <c r="I31" s="148"/>
      <c r="J31" s="151"/>
      <c r="K31" s="152"/>
      <c r="L31" s="152"/>
      <c r="M31" s="150"/>
      <c r="N31" s="153"/>
      <c r="O31" s="154"/>
      <c r="P31" s="154"/>
      <c r="Q31" s="157"/>
      <c r="R31" s="176"/>
      <c r="S31" s="182"/>
      <c r="T31" s="157"/>
      <c r="U31" s="92"/>
      <c r="V31" s="92"/>
      <c r="W31" s="92"/>
      <c r="X31" s="92"/>
      <c r="Y31" s="92"/>
      <c r="AA31" s="92">
        <v>21</v>
      </c>
      <c r="AB31" s="158" t="e">
        <f t="shared" ca="1" si="5"/>
        <v>#NAME?</v>
      </c>
      <c r="AC31" s="93"/>
      <c r="AD31" s="159" t="str">
        <f t="shared" si="6"/>
        <v/>
      </c>
      <c r="AE31" s="158" t="e">
        <f t="shared" ca="1" si="7"/>
        <v>#NAME?</v>
      </c>
      <c r="AF31" s="160" t="str">
        <f t="shared" si="0"/>
        <v/>
      </c>
      <c r="AG31" s="161" t="str">
        <f t="shared" si="0"/>
        <v/>
      </c>
      <c r="AH31" s="162" t="str">
        <f t="shared" si="8"/>
        <v/>
      </c>
      <c r="AI31" s="163" t="str">
        <f t="shared" si="1"/>
        <v/>
      </c>
      <c r="AJ31" s="164" t="str">
        <f t="shared" si="2"/>
        <v/>
      </c>
      <c r="AK31" s="165" t="str">
        <f t="shared" si="15"/>
        <v/>
      </c>
      <c r="AL31" s="165" t="str">
        <f t="shared" si="15"/>
        <v/>
      </c>
      <c r="AM31" s="166" t="str">
        <f t="shared" si="10"/>
        <v>S2019F0603421</v>
      </c>
      <c r="AN31" s="167" t="str">
        <f t="shared" si="11"/>
        <v>国立大学法人電気通信大学</v>
      </c>
      <c r="AO31" s="203"/>
      <c r="AP31" s="169" t="str">
        <f t="shared" si="3"/>
        <v/>
      </c>
      <c r="AQ31" s="170" t="str">
        <f t="shared" si="12"/>
        <v/>
      </c>
      <c r="AR31" s="170" t="str">
        <f t="shared" si="13"/>
        <v/>
      </c>
      <c r="AS31" s="171" t="str">
        <f t="shared" si="14"/>
        <v>National University Corporation The University of Electrto-Communications</v>
      </c>
      <c r="AT31" s="172" t="str">
        <f t="shared" si="4"/>
        <v/>
      </c>
      <c r="AU31" s="96"/>
      <c r="AV31" s="96"/>
      <c r="AW31" s="96"/>
      <c r="AX31" s="96"/>
      <c r="AY31" s="96"/>
      <c r="AZ31" s="96"/>
      <c r="BB31" s="96" t="s">
        <v>382</v>
      </c>
      <c r="BC31" s="206" t="s">
        <v>383</v>
      </c>
      <c r="BD31" s="201" t="s">
        <v>384</v>
      </c>
      <c r="BE31" s="206" t="s">
        <v>207</v>
      </c>
      <c r="BF31" s="201" t="s">
        <v>208</v>
      </c>
      <c r="BG31" s="206" t="s">
        <v>209</v>
      </c>
      <c r="BH31" s="201" t="s">
        <v>210</v>
      </c>
      <c r="BI31" s="206" t="s">
        <v>211</v>
      </c>
      <c r="BJ31" s="201" t="s">
        <v>212</v>
      </c>
      <c r="BK31" s="206" t="s">
        <v>213</v>
      </c>
      <c r="BL31" s="201" t="s">
        <v>214</v>
      </c>
      <c r="BM31" s="206" t="s">
        <v>215</v>
      </c>
      <c r="BN31" s="201" t="s">
        <v>216</v>
      </c>
      <c r="DE31" s="138"/>
      <c r="DF31" s="92"/>
      <c r="ER31" s="90"/>
      <c r="ES31" s="90"/>
      <c r="ET31" s="90"/>
      <c r="EU31" s="90"/>
      <c r="EV31" s="90"/>
      <c r="EW31" s="90"/>
      <c r="EX31" s="90"/>
    </row>
    <row r="32" spans="1:154" ht="78" hidden="1" customHeight="1">
      <c r="A32" s="1">
        <v>22</v>
      </c>
      <c r="B32" s="145" t="s">
        <v>27</v>
      </c>
      <c r="C32" s="146"/>
      <c r="D32" s="147"/>
      <c r="E32" s="148"/>
      <c r="F32" s="149"/>
      <c r="G32" s="150"/>
      <c r="H32" s="150"/>
      <c r="I32" s="148"/>
      <c r="J32" s="151"/>
      <c r="K32" s="152"/>
      <c r="L32" s="152"/>
      <c r="M32" s="150"/>
      <c r="N32" s="153"/>
      <c r="O32" s="154"/>
      <c r="P32" s="154"/>
      <c r="Q32" s="157"/>
      <c r="R32" s="176"/>
      <c r="S32" s="182"/>
      <c r="T32" s="157"/>
      <c r="U32" s="92"/>
      <c r="V32" s="92"/>
      <c r="W32" s="92"/>
      <c r="X32" s="92"/>
      <c r="Y32" s="92"/>
      <c r="AA32" s="92">
        <v>22</v>
      </c>
      <c r="AB32" s="158" t="e">
        <f t="shared" ca="1" si="5"/>
        <v>#NAME?</v>
      </c>
      <c r="AC32" s="93"/>
      <c r="AD32" s="159" t="str">
        <f t="shared" si="6"/>
        <v/>
      </c>
      <c r="AE32" s="158" t="e">
        <f t="shared" ca="1" si="7"/>
        <v>#NAME?</v>
      </c>
      <c r="AF32" s="160" t="str">
        <f t="shared" si="0"/>
        <v/>
      </c>
      <c r="AG32" s="161" t="str">
        <f t="shared" si="0"/>
        <v/>
      </c>
      <c r="AH32" s="162" t="str">
        <f t="shared" si="8"/>
        <v/>
      </c>
      <c r="AI32" s="163" t="str">
        <f t="shared" si="1"/>
        <v/>
      </c>
      <c r="AJ32" s="164" t="str">
        <f t="shared" si="2"/>
        <v/>
      </c>
      <c r="AK32" s="165" t="str">
        <f t="shared" si="15"/>
        <v/>
      </c>
      <c r="AL32" s="165" t="str">
        <f t="shared" si="15"/>
        <v/>
      </c>
      <c r="AM32" s="166" t="str">
        <f t="shared" si="10"/>
        <v>S2019F0603421</v>
      </c>
      <c r="AN32" s="167" t="str">
        <f t="shared" si="11"/>
        <v>国立大学法人電気通信大学</v>
      </c>
      <c r="AO32" s="203"/>
      <c r="AP32" s="169" t="str">
        <f t="shared" si="3"/>
        <v/>
      </c>
      <c r="AQ32" s="170" t="str">
        <f t="shared" si="12"/>
        <v/>
      </c>
      <c r="AR32" s="170" t="str">
        <f t="shared" si="13"/>
        <v/>
      </c>
      <c r="AS32" s="171" t="str">
        <f t="shared" si="14"/>
        <v>National University Corporation The University of Electrto-Communications</v>
      </c>
      <c r="AT32" s="172" t="str">
        <f t="shared" si="4"/>
        <v/>
      </c>
      <c r="AU32" s="96"/>
      <c r="AV32" s="96"/>
      <c r="AW32" s="96"/>
      <c r="AX32" s="96"/>
      <c r="AY32" s="96"/>
      <c r="AZ32" s="96"/>
      <c r="BB32" s="96" t="s">
        <v>385</v>
      </c>
      <c r="BC32" s="96">
        <v>1</v>
      </c>
      <c r="BD32" s="96">
        <v>2</v>
      </c>
      <c r="BE32" s="96">
        <v>3</v>
      </c>
      <c r="BF32" s="96">
        <v>4</v>
      </c>
      <c r="BG32" s="96">
        <v>5</v>
      </c>
      <c r="BH32" s="96">
        <v>6</v>
      </c>
      <c r="BI32" s="96">
        <v>7</v>
      </c>
      <c r="BJ32" s="96">
        <v>8</v>
      </c>
      <c r="BK32" s="96">
        <v>9</v>
      </c>
      <c r="BL32" s="96">
        <v>10</v>
      </c>
      <c r="BM32" s="96">
        <v>11</v>
      </c>
      <c r="BN32" s="96">
        <v>12</v>
      </c>
      <c r="BO32" s="96">
        <v>13</v>
      </c>
      <c r="BP32" s="96">
        <v>14</v>
      </c>
      <c r="BQ32" s="96">
        <v>15</v>
      </c>
      <c r="BR32" s="96">
        <v>16</v>
      </c>
      <c r="BS32" s="96">
        <v>17</v>
      </c>
      <c r="BT32" s="96">
        <v>18</v>
      </c>
      <c r="BU32" s="96">
        <v>19</v>
      </c>
      <c r="BV32" s="96">
        <v>20</v>
      </c>
      <c r="BW32" s="96">
        <v>21</v>
      </c>
      <c r="BX32" s="96">
        <v>22</v>
      </c>
      <c r="BY32" s="96">
        <v>23</v>
      </c>
      <c r="BZ32" s="96">
        <v>24</v>
      </c>
      <c r="CA32" s="96">
        <v>25</v>
      </c>
      <c r="CB32" s="96">
        <v>26</v>
      </c>
      <c r="CC32" s="96">
        <v>27</v>
      </c>
      <c r="CD32" s="96">
        <v>28</v>
      </c>
      <c r="CE32" s="96">
        <v>29</v>
      </c>
      <c r="CF32" s="96">
        <v>30</v>
      </c>
      <c r="CG32" s="96">
        <v>31</v>
      </c>
      <c r="CJ32" s="96"/>
      <c r="CK32" s="96"/>
      <c r="CL32" s="96"/>
      <c r="CM32" s="96"/>
      <c r="CN32" s="96"/>
      <c r="CO32" s="96"/>
      <c r="CP32" s="96"/>
      <c r="CQ32" s="96"/>
      <c r="CR32" s="96"/>
      <c r="DE32" s="138"/>
      <c r="DF32" s="92"/>
      <c r="ER32" s="90"/>
      <c r="ES32" s="90"/>
      <c r="ET32" s="90"/>
      <c r="EU32" s="90"/>
      <c r="EV32" s="90"/>
      <c r="EW32" s="90"/>
      <c r="EX32" s="90"/>
    </row>
    <row r="33" spans="1:154" ht="78" hidden="1" customHeight="1">
      <c r="A33" s="1">
        <v>23</v>
      </c>
      <c r="B33" s="145" t="s">
        <v>27</v>
      </c>
      <c r="C33" s="146"/>
      <c r="D33" s="147"/>
      <c r="E33" s="148"/>
      <c r="F33" s="149"/>
      <c r="G33" s="150"/>
      <c r="H33" s="150"/>
      <c r="I33" s="148"/>
      <c r="J33" s="151"/>
      <c r="K33" s="152"/>
      <c r="L33" s="152"/>
      <c r="M33" s="150"/>
      <c r="N33" s="153"/>
      <c r="O33" s="154"/>
      <c r="P33" s="154"/>
      <c r="Q33" s="157"/>
      <c r="R33" s="176"/>
      <c r="S33" s="182"/>
      <c r="T33" s="157"/>
      <c r="U33" s="92"/>
      <c r="V33" s="92"/>
      <c r="W33" s="92"/>
      <c r="X33" s="92"/>
      <c r="Y33" s="92"/>
      <c r="AA33" s="92">
        <v>23</v>
      </c>
      <c r="AB33" s="158" t="e">
        <f t="shared" ca="1" si="5"/>
        <v>#NAME?</v>
      </c>
      <c r="AC33" s="93"/>
      <c r="AD33" s="159" t="str">
        <f t="shared" si="6"/>
        <v/>
      </c>
      <c r="AE33" s="158" t="e">
        <f t="shared" ca="1" si="7"/>
        <v>#NAME?</v>
      </c>
      <c r="AF33" s="160" t="str">
        <f t="shared" si="0"/>
        <v/>
      </c>
      <c r="AG33" s="161" t="str">
        <f t="shared" si="0"/>
        <v/>
      </c>
      <c r="AH33" s="162" t="str">
        <f t="shared" si="8"/>
        <v/>
      </c>
      <c r="AI33" s="163" t="str">
        <f t="shared" si="1"/>
        <v/>
      </c>
      <c r="AJ33" s="164" t="str">
        <f t="shared" si="2"/>
        <v/>
      </c>
      <c r="AK33" s="165" t="str">
        <f t="shared" si="15"/>
        <v/>
      </c>
      <c r="AL33" s="165" t="str">
        <f t="shared" si="15"/>
        <v/>
      </c>
      <c r="AM33" s="166" t="str">
        <f t="shared" si="10"/>
        <v>S2019F0603421</v>
      </c>
      <c r="AN33" s="167" t="str">
        <f t="shared" si="11"/>
        <v>国立大学法人電気通信大学</v>
      </c>
      <c r="AO33" s="203"/>
      <c r="AP33" s="169" t="str">
        <f t="shared" si="3"/>
        <v/>
      </c>
      <c r="AQ33" s="170" t="str">
        <f t="shared" si="12"/>
        <v/>
      </c>
      <c r="AR33" s="170" t="str">
        <f t="shared" si="13"/>
        <v/>
      </c>
      <c r="AS33" s="171" t="str">
        <f t="shared" si="14"/>
        <v>National University Corporation The University of Electrto-Communications</v>
      </c>
      <c r="AT33" s="172" t="str">
        <f t="shared" si="4"/>
        <v/>
      </c>
      <c r="AU33" s="96"/>
      <c r="AV33" s="96"/>
      <c r="AW33" s="96"/>
      <c r="AX33" s="96"/>
      <c r="AY33" s="96"/>
      <c r="AZ33" s="96"/>
      <c r="BB33" s="96" t="s">
        <v>386</v>
      </c>
      <c r="BC33" s="96" t="s">
        <v>387</v>
      </c>
      <c r="BD33" s="96" t="s">
        <v>217</v>
      </c>
      <c r="BE33" s="96" t="s">
        <v>218</v>
      </c>
      <c r="BF33" s="96" t="s">
        <v>219</v>
      </c>
      <c r="BG33" s="96" t="s">
        <v>220</v>
      </c>
      <c r="BH33" s="96" t="s">
        <v>221</v>
      </c>
      <c r="BI33" s="96" t="s">
        <v>222</v>
      </c>
      <c r="BJ33" s="96" t="s">
        <v>223</v>
      </c>
      <c r="BK33" s="96" t="s">
        <v>224</v>
      </c>
      <c r="BL33" s="96" t="s">
        <v>225</v>
      </c>
      <c r="BM33" s="96" t="s">
        <v>226</v>
      </c>
      <c r="BN33" s="96" t="s">
        <v>227</v>
      </c>
      <c r="DE33" s="138"/>
      <c r="DF33" s="92"/>
      <c r="ER33" s="90"/>
      <c r="ES33" s="90"/>
      <c r="ET33" s="90"/>
      <c r="EU33" s="90"/>
      <c r="EV33" s="90"/>
      <c r="EW33" s="90"/>
      <c r="EX33" s="90"/>
    </row>
    <row r="34" spans="1:154" ht="78" hidden="1" customHeight="1">
      <c r="A34" s="1">
        <v>24</v>
      </c>
      <c r="B34" s="145" t="s">
        <v>27</v>
      </c>
      <c r="C34" s="146"/>
      <c r="D34" s="147"/>
      <c r="E34" s="148"/>
      <c r="F34" s="149"/>
      <c r="G34" s="150"/>
      <c r="H34" s="150"/>
      <c r="I34" s="148"/>
      <c r="J34" s="151"/>
      <c r="K34" s="152"/>
      <c r="L34" s="152"/>
      <c r="M34" s="150"/>
      <c r="N34" s="153"/>
      <c r="O34" s="154"/>
      <c r="P34" s="154"/>
      <c r="Q34" s="157"/>
      <c r="R34" s="176"/>
      <c r="S34" s="182"/>
      <c r="T34" s="157"/>
      <c r="U34" s="92"/>
      <c r="V34" s="92"/>
      <c r="W34" s="92"/>
      <c r="X34" s="92"/>
      <c r="Y34" s="92"/>
      <c r="AA34" s="92">
        <v>24</v>
      </c>
      <c r="AB34" s="158" t="e">
        <f t="shared" ca="1" si="5"/>
        <v>#NAME?</v>
      </c>
      <c r="AC34" s="93"/>
      <c r="AD34" s="159" t="str">
        <f t="shared" si="6"/>
        <v/>
      </c>
      <c r="AE34" s="158" t="e">
        <f t="shared" ca="1" si="7"/>
        <v>#NAME?</v>
      </c>
      <c r="AF34" s="160" t="str">
        <f t="shared" si="0"/>
        <v/>
      </c>
      <c r="AG34" s="161" t="str">
        <f t="shared" si="0"/>
        <v/>
      </c>
      <c r="AH34" s="162" t="str">
        <f t="shared" si="8"/>
        <v/>
      </c>
      <c r="AI34" s="163" t="str">
        <f t="shared" si="1"/>
        <v/>
      </c>
      <c r="AJ34" s="164" t="str">
        <f t="shared" si="2"/>
        <v/>
      </c>
      <c r="AK34" s="165" t="str">
        <f t="shared" si="15"/>
        <v/>
      </c>
      <c r="AL34" s="165" t="str">
        <f t="shared" si="15"/>
        <v/>
      </c>
      <c r="AM34" s="166" t="str">
        <f t="shared" si="10"/>
        <v>S2019F0603421</v>
      </c>
      <c r="AN34" s="167" t="str">
        <f t="shared" si="11"/>
        <v>国立大学法人電気通信大学</v>
      </c>
      <c r="AO34" s="203"/>
      <c r="AP34" s="169" t="str">
        <f t="shared" si="3"/>
        <v/>
      </c>
      <c r="AQ34" s="170" t="str">
        <f t="shared" si="12"/>
        <v/>
      </c>
      <c r="AR34" s="170" t="str">
        <f t="shared" si="13"/>
        <v/>
      </c>
      <c r="AS34" s="171" t="str">
        <f t="shared" si="14"/>
        <v>National University Corporation The University of Electrto-Communications</v>
      </c>
      <c r="AT34" s="172" t="str">
        <f t="shared" si="4"/>
        <v/>
      </c>
      <c r="AU34" s="96"/>
      <c r="AV34" s="96"/>
      <c r="AW34" s="96"/>
      <c r="AX34" s="96"/>
      <c r="AY34" s="96"/>
      <c r="AZ34" s="96"/>
      <c r="BB34" s="96" t="s">
        <v>388</v>
      </c>
      <c r="BC34" s="96">
        <v>2001</v>
      </c>
      <c r="BD34" s="96">
        <v>2000</v>
      </c>
      <c r="BE34" s="96">
        <v>1999</v>
      </c>
      <c r="BF34" s="96">
        <v>1998</v>
      </c>
      <c r="BG34" s="96">
        <v>1997</v>
      </c>
      <c r="BH34" s="96">
        <v>1996</v>
      </c>
      <c r="BI34" s="96">
        <v>1995</v>
      </c>
      <c r="BJ34" s="96">
        <v>1994</v>
      </c>
      <c r="BK34" s="96">
        <v>1993</v>
      </c>
      <c r="BL34" s="96">
        <v>1992</v>
      </c>
      <c r="BM34" s="96">
        <v>1991</v>
      </c>
      <c r="BN34" s="96">
        <v>1990</v>
      </c>
      <c r="BO34" s="96">
        <v>1989</v>
      </c>
      <c r="BP34" s="96">
        <v>1988</v>
      </c>
      <c r="BQ34" s="96">
        <v>1987</v>
      </c>
      <c r="BR34" s="96">
        <v>1986</v>
      </c>
      <c r="BS34" s="96">
        <v>1985</v>
      </c>
      <c r="BT34" s="96">
        <v>1984</v>
      </c>
      <c r="BU34" s="96">
        <v>1983</v>
      </c>
      <c r="BV34" s="96">
        <v>1982</v>
      </c>
      <c r="BW34" s="96">
        <v>1981</v>
      </c>
      <c r="BX34" s="96">
        <v>1980</v>
      </c>
      <c r="BY34" s="96">
        <v>1979</v>
      </c>
      <c r="BZ34" s="96">
        <v>1978</v>
      </c>
      <c r="CA34" s="96">
        <v>1977</v>
      </c>
      <c r="CB34" s="96">
        <v>1976</v>
      </c>
      <c r="CC34" s="96">
        <v>1975</v>
      </c>
      <c r="CD34" s="96">
        <v>1974</v>
      </c>
      <c r="CE34" s="96">
        <v>1973</v>
      </c>
      <c r="CF34" s="96">
        <v>1972</v>
      </c>
      <c r="CG34" s="96">
        <v>1971</v>
      </c>
      <c r="CH34" s="96">
        <v>1970</v>
      </c>
      <c r="CI34" s="96">
        <v>1969</v>
      </c>
      <c r="CJ34" s="96">
        <v>1968</v>
      </c>
      <c r="CK34" s="96">
        <v>1967</v>
      </c>
      <c r="CL34" s="96">
        <v>1966</v>
      </c>
      <c r="CM34" s="96">
        <v>1965</v>
      </c>
      <c r="CN34" s="96">
        <v>1964</v>
      </c>
      <c r="CO34" s="96">
        <v>1963</v>
      </c>
      <c r="CP34" s="96">
        <v>1962</v>
      </c>
      <c r="CQ34" s="96">
        <v>1961</v>
      </c>
      <c r="CR34" s="96">
        <v>1960</v>
      </c>
      <c r="DE34" s="138"/>
      <c r="DF34" s="92"/>
      <c r="ER34" s="90"/>
      <c r="ES34" s="90"/>
      <c r="ET34" s="90"/>
      <c r="EU34" s="90"/>
      <c r="EV34" s="90"/>
      <c r="EW34" s="90"/>
      <c r="EX34" s="90"/>
    </row>
    <row r="35" spans="1:154" ht="78" hidden="1" customHeight="1">
      <c r="A35" s="1">
        <v>25</v>
      </c>
      <c r="B35" s="145" t="s">
        <v>27</v>
      </c>
      <c r="C35" s="146"/>
      <c r="D35" s="147"/>
      <c r="E35" s="148"/>
      <c r="F35" s="149"/>
      <c r="G35" s="150"/>
      <c r="H35" s="150"/>
      <c r="I35" s="148"/>
      <c r="J35" s="151"/>
      <c r="K35" s="152"/>
      <c r="L35" s="152"/>
      <c r="M35" s="150"/>
      <c r="N35" s="153"/>
      <c r="O35" s="154"/>
      <c r="P35" s="154"/>
      <c r="Q35" s="157"/>
      <c r="R35" s="176"/>
      <c r="S35" s="182"/>
      <c r="T35" s="157"/>
      <c r="U35" s="92"/>
      <c r="V35" s="92"/>
      <c r="W35" s="92"/>
      <c r="X35" s="92"/>
      <c r="Y35" s="92"/>
      <c r="AA35" s="92">
        <v>25</v>
      </c>
      <c r="AB35" s="158" t="e">
        <f t="shared" ca="1" si="5"/>
        <v>#NAME?</v>
      </c>
      <c r="AC35" s="93"/>
      <c r="AD35" s="159" t="str">
        <f t="shared" si="6"/>
        <v/>
      </c>
      <c r="AE35" s="158" t="e">
        <f t="shared" ca="1" si="7"/>
        <v>#NAME?</v>
      </c>
      <c r="AF35" s="160" t="str">
        <f t="shared" si="0"/>
        <v/>
      </c>
      <c r="AG35" s="161" t="str">
        <f t="shared" si="0"/>
        <v/>
      </c>
      <c r="AH35" s="162" t="str">
        <f t="shared" si="8"/>
        <v/>
      </c>
      <c r="AI35" s="163" t="str">
        <f t="shared" si="1"/>
        <v/>
      </c>
      <c r="AJ35" s="164" t="str">
        <f t="shared" si="2"/>
        <v/>
      </c>
      <c r="AK35" s="165" t="str">
        <f t="shared" si="15"/>
        <v/>
      </c>
      <c r="AL35" s="165" t="str">
        <f t="shared" si="15"/>
        <v/>
      </c>
      <c r="AM35" s="166" t="str">
        <f t="shared" si="10"/>
        <v>S2019F0603421</v>
      </c>
      <c r="AN35" s="167" t="str">
        <f t="shared" si="11"/>
        <v>国立大学法人電気通信大学</v>
      </c>
      <c r="AO35" s="203"/>
      <c r="AP35" s="169" t="str">
        <f t="shared" si="3"/>
        <v/>
      </c>
      <c r="AQ35" s="170" t="str">
        <f t="shared" si="12"/>
        <v/>
      </c>
      <c r="AR35" s="170" t="str">
        <f t="shared" si="13"/>
        <v/>
      </c>
      <c r="AS35" s="171" t="str">
        <f t="shared" si="14"/>
        <v>National University Corporation The University of Electrto-Communications</v>
      </c>
      <c r="AT35" s="172" t="str">
        <f t="shared" si="4"/>
        <v/>
      </c>
      <c r="AU35" s="96"/>
      <c r="AV35" s="96"/>
      <c r="AW35" s="96"/>
      <c r="AX35" s="96"/>
      <c r="AY35" s="96"/>
      <c r="AZ35" s="96"/>
      <c r="BB35" s="96" t="s">
        <v>389</v>
      </c>
      <c r="BC35" s="96">
        <v>2016</v>
      </c>
      <c r="BD35" s="96">
        <v>2017</v>
      </c>
      <c r="BE35" s="96">
        <v>2018</v>
      </c>
      <c r="BF35" s="96">
        <v>2019</v>
      </c>
      <c r="BG35" s="96">
        <v>2020</v>
      </c>
      <c r="BH35" s="96">
        <v>2021</v>
      </c>
      <c r="BI35" s="96">
        <v>2022</v>
      </c>
      <c r="BJ35" s="96">
        <v>2023</v>
      </c>
      <c r="BK35" s="96">
        <v>2024</v>
      </c>
      <c r="BL35" s="96">
        <v>2025</v>
      </c>
      <c r="BM35" s="96">
        <v>2026</v>
      </c>
      <c r="BN35" s="96">
        <v>2027</v>
      </c>
      <c r="BO35" s="96">
        <v>2028</v>
      </c>
      <c r="BP35" s="96">
        <v>2029</v>
      </c>
      <c r="BQ35" s="96">
        <v>2030</v>
      </c>
      <c r="BR35" s="96">
        <v>2031</v>
      </c>
      <c r="BS35" s="96">
        <v>2032</v>
      </c>
      <c r="BT35" s="96">
        <v>2033</v>
      </c>
      <c r="BU35" s="96">
        <v>2034</v>
      </c>
      <c r="BV35" s="96">
        <v>2035</v>
      </c>
      <c r="DE35" s="138"/>
      <c r="DF35" s="92"/>
      <c r="DG35" s="207"/>
      <c r="DH35" s="207"/>
      <c r="DI35" s="207"/>
      <c r="ER35" s="90"/>
      <c r="ES35" s="90"/>
      <c r="ET35" s="90"/>
      <c r="EU35" s="90"/>
      <c r="EV35" s="90"/>
      <c r="EW35" s="90"/>
      <c r="EX35" s="90"/>
    </row>
    <row r="36" spans="1:154" ht="30" customHeight="1">
      <c r="Q36" s="208"/>
      <c r="R36" s="208"/>
      <c r="S36" s="208"/>
      <c r="V36" s="90"/>
      <c r="W36" s="90"/>
      <c r="Y36" s="90"/>
      <c r="Z36" s="90"/>
      <c r="AA36" s="90"/>
      <c r="AB36" s="90"/>
      <c r="BB36" s="1"/>
      <c r="BI36" s="96" t="s">
        <v>390</v>
      </c>
      <c r="BJ36" s="96">
        <v>2016</v>
      </c>
      <c r="BK36" s="209">
        <v>2017</v>
      </c>
      <c r="BL36" s="201"/>
      <c r="BM36" s="138"/>
      <c r="BO36" s="138"/>
      <c r="CU36" s="210"/>
      <c r="DL36" s="138"/>
      <c r="DM36" s="92"/>
    </row>
    <row r="37" spans="1:154" ht="46.5" customHeight="1">
      <c r="C37" s="211" t="s">
        <v>228</v>
      </c>
      <c r="D37" s="212"/>
      <c r="E37" s="212"/>
      <c r="F37" s="213"/>
      <c r="G37" s="212"/>
      <c r="H37" s="212"/>
      <c r="I37" s="212"/>
      <c r="J37" s="213"/>
      <c r="K37" s="213"/>
      <c r="L37" s="213"/>
      <c r="M37" s="212"/>
      <c r="N37" s="212"/>
      <c r="O37" s="212"/>
      <c r="P37" s="212"/>
      <c r="Q37" s="212"/>
      <c r="R37" s="212"/>
      <c r="S37" s="212"/>
      <c r="T37" s="212"/>
      <c r="U37" s="214"/>
      <c r="V37" s="214"/>
      <c r="W37" s="214"/>
      <c r="X37" s="214"/>
      <c r="Y37" s="214"/>
      <c r="Z37" s="214"/>
      <c r="AA37" s="214"/>
      <c r="AB37" s="214"/>
      <c r="BB37" s="215"/>
      <c r="BI37" s="216" t="s">
        <v>391</v>
      </c>
      <c r="BJ37" s="95" t="s">
        <v>392</v>
      </c>
      <c r="BK37" s="95" t="s">
        <v>393</v>
      </c>
      <c r="BL37" s="95" t="s">
        <v>394</v>
      </c>
      <c r="BM37" s="95" t="s">
        <v>395</v>
      </c>
      <c r="BN37" s="95" t="s">
        <v>396</v>
      </c>
      <c r="BO37" s="95" t="s">
        <v>397</v>
      </c>
      <c r="BP37" s="95" t="s">
        <v>229</v>
      </c>
      <c r="DL37" s="138"/>
      <c r="DM37" s="92"/>
    </row>
    <row r="38" spans="1:154" ht="66" customHeight="1">
      <c r="C38" s="422" t="s">
        <v>398</v>
      </c>
      <c r="D38" s="423"/>
      <c r="E38" s="423"/>
      <c r="F38" s="423"/>
      <c r="G38" s="423"/>
      <c r="H38" s="423"/>
      <c r="I38" s="423"/>
      <c r="J38" s="423"/>
      <c r="K38" s="423"/>
      <c r="L38" s="423"/>
      <c r="M38" s="424"/>
      <c r="N38" s="428" t="s">
        <v>230</v>
      </c>
      <c r="O38" s="428"/>
      <c r="P38" s="429"/>
      <c r="Q38" s="429"/>
      <c r="R38" s="429"/>
      <c r="S38" s="429"/>
      <c r="T38" s="429"/>
      <c r="U38" s="6"/>
      <c r="V38" s="45"/>
      <c r="W38" s="45"/>
      <c r="X38" s="45"/>
      <c r="Z38" s="45"/>
      <c r="AA38" s="45"/>
      <c r="AB38" s="45"/>
      <c r="AC38" s="217"/>
      <c r="AD38" s="217"/>
      <c r="AE38" s="217"/>
      <c r="AF38" s="217"/>
      <c r="AG38" s="217"/>
      <c r="AH38" s="217"/>
      <c r="AI38" s="218"/>
      <c r="AJ38" s="218"/>
      <c r="AK38" s="90"/>
      <c r="AT38" s="95"/>
      <c r="BB38" s="219"/>
      <c r="BU38" s="95" t="s">
        <v>134</v>
      </c>
      <c r="BV38" s="95" t="s">
        <v>141</v>
      </c>
      <c r="DL38" s="138"/>
      <c r="DM38" s="92"/>
    </row>
    <row r="39" spans="1:154" ht="67.5" customHeight="1">
      <c r="C39" s="425"/>
      <c r="D39" s="426"/>
      <c r="E39" s="426"/>
      <c r="F39" s="426"/>
      <c r="G39" s="426"/>
      <c r="H39" s="426"/>
      <c r="I39" s="426"/>
      <c r="J39" s="426"/>
      <c r="K39" s="426"/>
      <c r="L39" s="426"/>
      <c r="M39" s="427"/>
      <c r="N39" s="428" t="s">
        <v>231</v>
      </c>
      <c r="O39" s="428"/>
      <c r="P39" s="429"/>
      <c r="Q39" s="429"/>
      <c r="R39" s="429"/>
      <c r="S39" s="429"/>
      <c r="T39" s="429"/>
      <c r="U39" s="6"/>
      <c r="V39" s="6"/>
      <c r="W39" s="6"/>
      <c r="X39" s="6"/>
      <c r="Y39" s="6"/>
      <c r="Z39" s="6"/>
      <c r="AA39" s="6"/>
      <c r="AB39" s="6"/>
      <c r="AC39" s="217"/>
      <c r="AD39" s="217"/>
      <c r="AE39" s="217"/>
      <c r="AF39" s="217"/>
      <c r="AG39" s="217"/>
      <c r="AH39" s="217"/>
      <c r="AI39" s="218"/>
      <c r="AJ39" s="218"/>
      <c r="AK39" s="90"/>
      <c r="AT39" s="95"/>
      <c r="BB39" s="219"/>
      <c r="BI39" s="96" t="s">
        <v>170</v>
      </c>
      <c r="BJ39" s="96" t="s">
        <v>149</v>
      </c>
      <c r="BK39" s="201" t="s">
        <v>171</v>
      </c>
      <c r="BL39" s="201" t="s">
        <v>172</v>
      </c>
      <c r="BM39" s="138" t="s">
        <v>173</v>
      </c>
      <c r="BN39" s="138" t="s">
        <v>174</v>
      </c>
      <c r="BO39" s="138" t="s">
        <v>74</v>
      </c>
      <c r="BP39" s="95" t="s">
        <v>151</v>
      </c>
      <c r="BQ39" s="95" t="s">
        <v>232</v>
      </c>
      <c r="BR39" s="95" t="s">
        <v>175</v>
      </c>
      <c r="BS39" s="95" t="s">
        <v>176</v>
      </c>
      <c r="BT39" s="95" t="s">
        <v>153</v>
      </c>
      <c r="BU39" s="95" t="s">
        <v>233</v>
      </c>
      <c r="BV39" s="95" t="s">
        <v>177</v>
      </c>
      <c r="BW39" s="95" t="s">
        <v>157</v>
      </c>
      <c r="BX39" s="95" t="s">
        <v>158</v>
      </c>
      <c r="BY39" s="95" t="s">
        <v>178</v>
      </c>
      <c r="BZ39" s="95" t="s">
        <v>179</v>
      </c>
      <c r="CA39" s="95" t="s">
        <v>180</v>
      </c>
      <c r="CB39" s="95" t="s">
        <v>234</v>
      </c>
      <c r="CC39" s="95" t="s">
        <v>181</v>
      </c>
      <c r="CD39" s="95" t="s">
        <v>235</v>
      </c>
      <c r="CE39" s="95" t="s">
        <v>236</v>
      </c>
      <c r="CF39" s="95" t="s">
        <v>237</v>
      </c>
      <c r="CG39" s="95" t="s">
        <v>238</v>
      </c>
      <c r="CH39" s="95" t="s">
        <v>239</v>
      </c>
      <c r="CI39" s="95" t="s">
        <v>164</v>
      </c>
      <c r="CJ39" s="95" t="s">
        <v>182</v>
      </c>
      <c r="CK39" s="95" t="s">
        <v>240</v>
      </c>
      <c r="CL39" s="95" t="s">
        <v>183</v>
      </c>
      <c r="CM39" s="95" t="s">
        <v>167</v>
      </c>
      <c r="CN39" s="95" t="s">
        <v>168</v>
      </c>
      <c r="CO39" s="95" t="s">
        <v>184</v>
      </c>
      <c r="CP39" s="95" t="s">
        <v>241</v>
      </c>
      <c r="CS39" s="86"/>
      <c r="CT39" s="86"/>
      <c r="CU39" s="210"/>
      <c r="DL39" s="138"/>
      <c r="DM39" s="92"/>
    </row>
    <row r="40" spans="1:154" ht="85.5" customHeight="1">
      <c r="C40" s="220" t="s">
        <v>43</v>
      </c>
      <c r="D40" s="221"/>
      <c r="E40" s="221"/>
      <c r="F40" s="222"/>
      <c r="G40" s="221"/>
      <c r="H40" s="221"/>
      <c r="I40" s="221"/>
      <c r="J40" s="222"/>
      <c r="K40" s="222"/>
      <c r="L40" s="222"/>
      <c r="M40" s="221"/>
      <c r="N40" s="221"/>
      <c r="O40" s="221"/>
      <c r="P40" s="223" t="s">
        <v>242</v>
      </c>
      <c r="Q40" s="221"/>
      <c r="R40" s="221"/>
      <c r="S40" s="221"/>
      <c r="T40" s="221"/>
      <c r="U40" s="6"/>
      <c r="V40" s="6"/>
      <c r="W40" s="6"/>
      <c r="X40" s="6"/>
      <c r="Y40" s="6"/>
      <c r="Z40" s="6"/>
      <c r="AA40" s="6"/>
      <c r="AB40" s="6"/>
      <c r="BB40" s="6"/>
      <c r="BI40" s="95" t="s">
        <v>130</v>
      </c>
      <c r="BJ40" s="95" t="s">
        <v>135</v>
      </c>
      <c r="BK40" s="138" t="s">
        <v>116</v>
      </c>
      <c r="BL40" s="95" t="s">
        <v>399</v>
      </c>
      <c r="BM40" s="95" t="s">
        <v>132</v>
      </c>
      <c r="BN40" s="96" t="s">
        <v>112</v>
      </c>
      <c r="BO40" s="96" t="s">
        <v>113</v>
      </c>
      <c r="BP40" s="201" t="s">
        <v>115</v>
      </c>
      <c r="BQ40" s="138" t="s">
        <v>400</v>
      </c>
      <c r="BR40" s="138" t="s">
        <v>117</v>
      </c>
      <c r="BS40" s="95" t="s">
        <v>143</v>
      </c>
      <c r="BT40" s="95" t="s">
        <v>138</v>
      </c>
      <c r="BU40" s="95" t="s">
        <v>401</v>
      </c>
      <c r="BV40" s="95" t="s">
        <v>139</v>
      </c>
      <c r="BW40" s="95" t="s">
        <v>142</v>
      </c>
      <c r="BX40" s="95" t="s">
        <v>140</v>
      </c>
      <c r="BY40" s="95" t="s">
        <v>126</v>
      </c>
      <c r="BZ40" s="95" t="s">
        <v>127</v>
      </c>
      <c r="CA40" s="95" t="s">
        <v>129</v>
      </c>
      <c r="CB40" s="95" t="s">
        <v>128</v>
      </c>
      <c r="CC40" s="95" t="s">
        <v>133</v>
      </c>
      <c r="CD40" s="95" t="s">
        <v>118</v>
      </c>
      <c r="CE40" s="95" t="s">
        <v>243</v>
      </c>
      <c r="CF40" s="95" t="s">
        <v>402</v>
      </c>
      <c r="CG40" s="95" t="s">
        <v>119</v>
      </c>
      <c r="CH40" s="95" t="s">
        <v>403</v>
      </c>
      <c r="CI40" s="95" t="s">
        <v>122</v>
      </c>
      <c r="CJ40" s="95" t="s">
        <v>121</v>
      </c>
      <c r="CK40" s="95" t="s">
        <v>404</v>
      </c>
      <c r="CL40" s="95" t="s">
        <v>125</v>
      </c>
      <c r="CM40" s="95" t="s">
        <v>124</v>
      </c>
      <c r="CN40" s="201" t="s">
        <v>114</v>
      </c>
      <c r="CO40" s="95" t="s">
        <v>136</v>
      </c>
      <c r="CP40" s="95" t="s">
        <v>405</v>
      </c>
      <c r="CU40" s="210"/>
      <c r="DL40" s="138"/>
      <c r="DM40" s="92"/>
      <c r="DN40" s="138"/>
    </row>
    <row r="41" spans="1:154" ht="15" customHeight="1">
      <c r="C41" s="224"/>
      <c r="D41" s="224"/>
      <c r="E41" s="224"/>
      <c r="F41" s="6"/>
      <c r="G41" s="224"/>
      <c r="H41" s="224"/>
      <c r="I41" s="224"/>
      <c r="J41" s="6"/>
      <c r="K41" s="6"/>
      <c r="L41" s="6"/>
      <c r="M41" s="224"/>
      <c r="N41" s="224"/>
      <c r="O41" s="224"/>
      <c r="P41" s="224"/>
      <c r="Q41" s="224"/>
      <c r="R41" s="224"/>
      <c r="S41" s="224"/>
      <c r="T41" s="224"/>
      <c r="U41" s="6"/>
      <c r="V41" s="6"/>
      <c r="W41" s="6"/>
      <c r="X41" s="6"/>
      <c r="Y41" s="6"/>
      <c r="Z41" s="6"/>
      <c r="AA41" s="6"/>
      <c r="AB41" s="6"/>
      <c r="BB41" s="225"/>
      <c r="BK41" s="201"/>
      <c r="BL41" s="201"/>
      <c r="BM41" s="138"/>
      <c r="BO41" s="138"/>
      <c r="CU41" s="210"/>
      <c r="DL41" s="138"/>
      <c r="DM41" s="92"/>
    </row>
    <row r="42" spans="1:154" s="73" customFormat="1" ht="30" customHeight="1">
      <c r="A42" s="90"/>
      <c r="B42" s="208"/>
      <c r="C42" s="224"/>
      <c r="D42" s="224"/>
      <c r="E42" s="224"/>
      <c r="F42" s="6"/>
      <c r="G42" s="224"/>
      <c r="H42" s="224"/>
      <c r="I42" s="224"/>
      <c r="J42" s="6"/>
      <c r="K42" s="6"/>
      <c r="L42" s="6"/>
      <c r="M42" s="224"/>
      <c r="N42" s="224"/>
      <c r="O42" s="224"/>
      <c r="P42" s="224"/>
      <c r="Q42" s="224"/>
      <c r="R42" s="224"/>
      <c r="S42" s="224"/>
      <c r="T42" s="224"/>
      <c r="U42" s="6"/>
      <c r="V42" s="6"/>
      <c r="W42" s="6"/>
      <c r="X42" s="6"/>
      <c r="Y42" s="6"/>
      <c r="Z42" s="6"/>
      <c r="AA42" s="6"/>
      <c r="AB42" s="6"/>
      <c r="AC42" s="83"/>
      <c r="AD42" s="83"/>
      <c r="AE42" s="83"/>
      <c r="AF42" s="83"/>
      <c r="AG42" s="83"/>
      <c r="AH42" s="83"/>
      <c r="AI42" s="84"/>
      <c r="AJ42" s="84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1"/>
      <c r="BC42" s="85"/>
      <c r="BD42" s="85"/>
      <c r="BE42" s="85"/>
      <c r="BF42" s="85"/>
      <c r="BG42" s="85"/>
      <c r="BH42" s="96"/>
      <c r="BI42" s="96" t="s">
        <v>185</v>
      </c>
      <c r="BJ42" s="96" t="s">
        <v>244</v>
      </c>
      <c r="BK42" s="201" t="s">
        <v>186</v>
      </c>
      <c r="BL42" s="201" t="s">
        <v>187</v>
      </c>
      <c r="BM42" s="138" t="s">
        <v>188</v>
      </c>
      <c r="BN42" s="138" t="s">
        <v>189</v>
      </c>
      <c r="BO42" s="138" t="s">
        <v>190</v>
      </c>
      <c r="BP42" s="95" t="s">
        <v>191</v>
      </c>
      <c r="BQ42" s="95" t="s">
        <v>192</v>
      </c>
      <c r="BR42" s="95" t="s">
        <v>245</v>
      </c>
      <c r="BS42" s="95" t="s">
        <v>193</v>
      </c>
      <c r="BT42" s="95" t="s">
        <v>246</v>
      </c>
      <c r="BU42" s="95" t="s">
        <v>247</v>
      </c>
      <c r="BV42" s="95" t="s">
        <v>194</v>
      </c>
      <c r="BW42" s="95" t="s">
        <v>195</v>
      </c>
      <c r="BX42" s="95" t="s">
        <v>196</v>
      </c>
      <c r="BY42" s="95" t="s">
        <v>248</v>
      </c>
      <c r="BZ42" s="95" t="s">
        <v>197</v>
      </c>
      <c r="CA42" s="95" t="s">
        <v>198</v>
      </c>
      <c r="CB42" s="95" t="s">
        <v>249</v>
      </c>
      <c r="CC42" s="95" t="s">
        <v>199</v>
      </c>
      <c r="CD42" s="95" t="s">
        <v>250</v>
      </c>
      <c r="CE42" s="95" t="s">
        <v>251</v>
      </c>
      <c r="CF42" s="95" t="s">
        <v>252</v>
      </c>
      <c r="CG42" s="95" t="s">
        <v>200</v>
      </c>
      <c r="CH42" s="95" t="s">
        <v>201</v>
      </c>
      <c r="CI42" s="95" t="s">
        <v>253</v>
      </c>
      <c r="CJ42" s="95" t="s">
        <v>202</v>
      </c>
      <c r="CK42" s="95" t="s">
        <v>203</v>
      </c>
      <c r="CL42" s="95" t="s">
        <v>204</v>
      </c>
      <c r="CM42" s="95" t="s">
        <v>254</v>
      </c>
      <c r="CN42" s="95"/>
      <c r="CO42" s="95"/>
      <c r="CP42" s="95"/>
      <c r="CQ42" s="95"/>
      <c r="CR42" s="95"/>
      <c r="CS42" s="85"/>
      <c r="CT42" s="85"/>
      <c r="CU42" s="210"/>
      <c r="CV42" s="9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138"/>
      <c r="DM42" s="92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</row>
    <row r="43" spans="1:154" ht="54" customHeight="1">
      <c r="D43" s="226"/>
      <c r="E43" s="226"/>
      <c r="F43" s="227"/>
      <c r="G43" s="226"/>
      <c r="H43" s="226"/>
      <c r="I43" s="226"/>
      <c r="J43" s="227"/>
      <c r="K43" s="227"/>
      <c r="L43" s="227"/>
      <c r="M43" s="226"/>
      <c r="N43" s="226"/>
      <c r="O43" s="226"/>
      <c r="P43" s="226"/>
      <c r="Q43" s="226"/>
      <c r="R43" s="226"/>
      <c r="S43" s="226"/>
      <c r="T43" s="226"/>
      <c r="U43" s="227"/>
      <c r="V43" s="227"/>
      <c r="W43" s="227"/>
      <c r="Y43" s="228"/>
      <c r="Z43" s="228"/>
      <c r="AA43" s="228"/>
      <c r="AB43" s="228"/>
      <c r="BB43" s="227"/>
      <c r="BI43" s="96" t="s">
        <v>170</v>
      </c>
      <c r="BJ43" s="96" t="s">
        <v>149</v>
      </c>
      <c r="BK43" s="201" t="s">
        <v>171</v>
      </c>
      <c r="BL43" s="201" t="s">
        <v>172</v>
      </c>
      <c r="BM43" s="138" t="s">
        <v>173</v>
      </c>
      <c r="BN43" s="138" t="s">
        <v>174</v>
      </c>
      <c r="BO43" s="138" t="s">
        <v>74</v>
      </c>
      <c r="BP43" s="95" t="s">
        <v>151</v>
      </c>
      <c r="BQ43" s="95" t="s">
        <v>175</v>
      </c>
      <c r="BR43" s="95" t="s">
        <v>176</v>
      </c>
      <c r="BS43" s="95" t="s">
        <v>153</v>
      </c>
      <c r="BT43" s="95" t="s">
        <v>233</v>
      </c>
      <c r="BU43" s="95" t="s">
        <v>177</v>
      </c>
      <c r="BV43" s="95" t="s">
        <v>157</v>
      </c>
      <c r="BW43" s="95" t="s">
        <v>158</v>
      </c>
      <c r="BX43" s="95" t="s">
        <v>178</v>
      </c>
      <c r="BY43" s="95" t="s">
        <v>241</v>
      </c>
      <c r="BZ43" s="95" t="s">
        <v>179</v>
      </c>
      <c r="CA43" s="95" t="s">
        <v>180</v>
      </c>
      <c r="CB43" s="95" t="s">
        <v>234</v>
      </c>
      <c r="CC43" s="95" t="s">
        <v>181</v>
      </c>
      <c r="CD43" s="95" t="s">
        <v>236</v>
      </c>
      <c r="CE43" s="95" t="s">
        <v>237</v>
      </c>
      <c r="CF43" s="95" t="s">
        <v>238</v>
      </c>
      <c r="CG43" s="95" t="s">
        <v>164</v>
      </c>
      <c r="CH43" s="95" t="s">
        <v>182</v>
      </c>
      <c r="CI43" s="95" t="s">
        <v>240</v>
      </c>
      <c r="CJ43" s="95" t="s">
        <v>183</v>
      </c>
      <c r="CK43" s="95" t="s">
        <v>167</v>
      </c>
      <c r="CL43" s="95" t="s">
        <v>168</v>
      </c>
      <c r="CM43" s="95" t="s">
        <v>184</v>
      </c>
      <c r="CU43" s="210"/>
      <c r="DL43" s="138"/>
      <c r="DM43" s="92"/>
    </row>
    <row r="44" spans="1:154" ht="42" customHeight="1">
      <c r="C44" s="226"/>
      <c r="D44" s="226"/>
      <c r="E44" s="226"/>
      <c r="F44" s="227"/>
      <c r="G44" s="226"/>
      <c r="H44" s="226"/>
      <c r="I44" s="226"/>
      <c r="J44" s="227"/>
      <c r="K44" s="227"/>
      <c r="L44" s="227"/>
      <c r="M44" s="226"/>
      <c r="N44" s="226"/>
      <c r="O44" s="226"/>
      <c r="P44" s="226"/>
      <c r="Q44" s="226"/>
      <c r="R44" s="226"/>
      <c r="S44" s="226"/>
      <c r="T44" s="226"/>
      <c r="U44" s="227"/>
      <c r="V44" s="227"/>
      <c r="W44" s="227"/>
      <c r="X44" s="228"/>
      <c r="Y44" s="228"/>
      <c r="Z44" s="228"/>
      <c r="AA44" s="228"/>
      <c r="AB44" s="228"/>
      <c r="BB44" s="229"/>
      <c r="BL44" s="201"/>
      <c r="BM44" s="138"/>
      <c r="BO44" s="138"/>
      <c r="CI44" s="122"/>
      <c r="CJ44" s="122"/>
      <c r="DL44" s="138"/>
      <c r="DM44" s="92"/>
    </row>
    <row r="45" spans="1:154" ht="20.100000000000001" customHeight="1">
      <c r="A45" s="6"/>
      <c r="B45" s="224"/>
      <c r="C45" s="230"/>
      <c r="D45" s="230"/>
      <c r="E45" s="231"/>
      <c r="F45" s="232"/>
      <c r="G45" s="231"/>
      <c r="H45" s="231"/>
      <c r="I45" s="231"/>
      <c r="J45" s="232"/>
      <c r="K45" s="232"/>
      <c r="L45" s="232"/>
      <c r="M45" s="231"/>
      <c r="N45" s="231"/>
      <c r="O45" s="231"/>
      <c r="P45" s="231"/>
      <c r="Q45" s="231"/>
      <c r="R45" s="231"/>
      <c r="S45" s="231"/>
      <c r="T45" s="231"/>
      <c r="U45" s="232"/>
      <c r="V45" s="232"/>
      <c r="W45" s="232"/>
      <c r="X45" s="232"/>
      <c r="Z45" s="72"/>
      <c r="AA45" s="72"/>
      <c r="BB45" s="232"/>
      <c r="CR45" s="86"/>
      <c r="DM45" s="92"/>
    </row>
    <row r="46" spans="1:154" ht="15" customHeight="1">
      <c r="A46" s="6"/>
      <c r="B46" s="224"/>
      <c r="C46" s="224"/>
      <c r="D46" s="224"/>
      <c r="E46" s="224"/>
      <c r="F46" s="6"/>
      <c r="G46" s="224"/>
      <c r="H46" s="224"/>
      <c r="I46" s="224"/>
      <c r="J46" s="6"/>
      <c r="K46" s="6"/>
      <c r="L46" s="6"/>
      <c r="M46" s="224"/>
      <c r="N46" s="224"/>
      <c r="O46" s="224"/>
      <c r="P46" s="224"/>
      <c r="Q46" s="233"/>
      <c r="R46" s="233"/>
      <c r="S46" s="233"/>
      <c r="T46" s="224"/>
      <c r="U46" s="6"/>
      <c r="V46" s="59"/>
      <c r="W46" s="59"/>
      <c r="X46" s="60"/>
      <c r="Z46" s="72"/>
      <c r="AA46" s="72"/>
      <c r="BB46" s="6"/>
      <c r="CQ46" s="86"/>
    </row>
    <row r="47" spans="1:154" ht="30" customHeight="1">
      <c r="A47" s="6"/>
      <c r="B47" s="224"/>
      <c r="C47" s="226"/>
      <c r="D47" s="226"/>
      <c r="E47" s="226"/>
      <c r="F47" s="227"/>
      <c r="G47" s="226"/>
      <c r="H47" s="226"/>
      <c r="I47" s="226"/>
      <c r="J47" s="227"/>
      <c r="K47" s="227"/>
      <c r="L47" s="227"/>
      <c r="M47" s="226"/>
      <c r="N47" s="226"/>
      <c r="O47" s="226"/>
      <c r="P47" s="226"/>
      <c r="Q47" s="226"/>
      <c r="R47" s="226"/>
      <c r="S47" s="226"/>
      <c r="T47" s="226"/>
      <c r="U47" s="227"/>
      <c r="V47" s="227"/>
      <c r="W47" s="227"/>
      <c r="X47" s="227"/>
      <c r="Y47" s="227"/>
      <c r="Z47" s="227"/>
      <c r="AA47" s="227"/>
      <c r="BB47" s="227"/>
    </row>
    <row r="48" spans="1:154" ht="24.95" customHeight="1">
      <c r="A48" s="6"/>
      <c r="B48" s="224"/>
      <c r="C48" s="224"/>
      <c r="D48" s="224"/>
      <c r="E48" s="224"/>
      <c r="F48" s="6"/>
      <c r="G48" s="224"/>
      <c r="H48" s="224"/>
      <c r="I48" s="224"/>
      <c r="J48" s="6"/>
      <c r="K48" s="6"/>
      <c r="L48" s="6"/>
      <c r="M48" s="224"/>
      <c r="N48" s="234"/>
      <c r="O48" s="234"/>
      <c r="P48" s="234"/>
      <c r="Q48" s="234"/>
      <c r="R48" s="234"/>
      <c r="S48" s="234"/>
      <c r="T48" s="234"/>
      <c r="U48" s="62"/>
      <c r="V48" s="62"/>
      <c r="W48" s="59"/>
      <c r="X48" s="60"/>
      <c r="Z48" s="72"/>
      <c r="AA48" s="72"/>
      <c r="BB48" s="62"/>
      <c r="CO48" s="138"/>
      <c r="CP48" s="86"/>
      <c r="CR48" s="85"/>
    </row>
    <row r="49" spans="1:98" ht="24.95" customHeight="1">
      <c r="A49" s="6"/>
      <c r="B49" s="224"/>
      <c r="C49" s="235"/>
      <c r="D49" s="235"/>
      <c r="E49" s="235"/>
      <c r="F49" s="60"/>
      <c r="G49" s="235"/>
      <c r="H49" s="235"/>
      <c r="I49" s="235"/>
      <c r="J49" s="60"/>
      <c r="K49" s="60"/>
      <c r="L49" s="60"/>
      <c r="M49" s="235"/>
      <c r="N49" s="234"/>
      <c r="O49" s="234"/>
      <c r="P49" s="234"/>
      <c r="Q49" s="234"/>
      <c r="R49" s="234"/>
      <c r="S49" s="234"/>
      <c r="T49" s="234"/>
      <c r="U49" s="62"/>
      <c r="V49" s="62"/>
      <c r="W49" s="59"/>
      <c r="X49" s="60"/>
      <c r="Z49" s="72"/>
      <c r="AA49" s="72"/>
      <c r="BB49" s="62"/>
      <c r="BT49" s="419"/>
      <c r="BU49" s="236"/>
      <c r="BW49" s="85"/>
      <c r="BX49" s="85"/>
      <c r="BY49" s="85"/>
      <c r="BZ49" s="85"/>
      <c r="CA49" s="85"/>
      <c r="CB49" s="85"/>
      <c r="CC49" s="85"/>
      <c r="CD49" s="85"/>
      <c r="CI49" s="127"/>
      <c r="CJ49" s="237"/>
      <c r="CQ49" s="85"/>
    </row>
    <row r="50" spans="1:98" ht="24.95" customHeight="1">
      <c r="A50" s="6"/>
      <c r="B50" s="224"/>
      <c r="C50" s="235"/>
      <c r="D50" s="235"/>
      <c r="E50" s="235"/>
      <c r="F50" s="60"/>
      <c r="G50" s="235"/>
      <c r="H50" s="235"/>
      <c r="I50" s="235"/>
      <c r="J50" s="60"/>
      <c r="K50" s="60"/>
      <c r="L50" s="60"/>
      <c r="M50" s="235"/>
      <c r="N50" s="234"/>
      <c r="O50" s="234"/>
      <c r="P50" s="234"/>
      <c r="Q50" s="234"/>
      <c r="R50" s="234"/>
      <c r="S50" s="234"/>
      <c r="T50" s="234"/>
      <c r="U50" s="62"/>
      <c r="V50" s="62"/>
      <c r="W50" s="59"/>
      <c r="X50" s="60"/>
      <c r="Z50" s="72"/>
      <c r="AA50" s="72"/>
      <c r="BB50" s="62"/>
      <c r="BH50" s="85"/>
      <c r="BT50" s="419"/>
      <c r="BU50" s="236"/>
      <c r="CA50" s="238"/>
      <c r="CJ50" s="237"/>
    </row>
    <row r="51" spans="1:98" ht="24.95" customHeight="1">
      <c r="A51" s="6"/>
      <c r="B51" s="224"/>
      <c r="C51" s="235"/>
      <c r="D51" s="235"/>
      <c r="E51" s="235"/>
      <c r="F51" s="60"/>
      <c r="G51" s="235"/>
      <c r="H51" s="235"/>
      <c r="I51" s="235"/>
      <c r="J51" s="60"/>
      <c r="K51" s="60"/>
      <c r="L51" s="60"/>
      <c r="M51" s="235"/>
      <c r="N51" s="235"/>
      <c r="O51" s="235"/>
      <c r="P51" s="235"/>
      <c r="Q51" s="233"/>
      <c r="R51" s="233"/>
      <c r="S51" s="233"/>
      <c r="T51" s="224"/>
      <c r="U51" s="6"/>
      <c r="V51" s="13"/>
      <c r="W51" s="59"/>
      <c r="X51" s="60"/>
      <c r="Z51" s="72"/>
      <c r="AA51" s="72"/>
      <c r="BB51" s="6"/>
      <c r="BJ51" s="85"/>
      <c r="BL51" s="85"/>
      <c r="BM51" s="85"/>
      <c r="BN51" s="85"/>
      <c r="BO51" s="85"/>
      <c r="BP51" s="85"/>
      <c r="BQ51" s="85"/>
      <c r="BR51" s="85"/>
      <c r="BS51" s="85"/>
      <c r="BT51" s="419"/>
      <c r="BU51" s="236"/>
      <c r="BV51" s="85"/>
      <c r="BX51" s="85"/>
      <c r="BY51" s="85"/>
      <c r="BZ51" s="85"/>
      <c r="CB51" s="85"/>
      <c r="CC51" s="85"/>
      <c r="CE51" s="85"/>
      <c r="CF51" s="85"/>
      <c r="CG51" s="85"/>
      <c r="CH51" s="85"/>
      <c r="CI51" s="237"/>
      <c r="CJ51" s="237"/>
      <c r="CK51" s="85"/>
      <c r="CL51" s="85"/>
      <c r="CM51" s="85"/>
      <c r="CN51" s="85"/>
      <c r="CO51" s="85"/>
      <c r="CP51" s="85"/>
    </row>
    <row r="52" spans="1:98" ht="24.95" customHeight="1">
      <c r="A52" s="6"/>
      <c r="B52" s="224"/>
      <c r="C52" s="235"/>
      <c r="D52" s="235"/>
      <c r="E52" s="235"/>
      <c r="F52" s="60"/>
      <c r="G52" s="235"/>
      <c r="H52" s="235"/>
      <c r="I52" s="235"/>
      <c r="J52" s="60"/>
      <c r="K52" s="60"/>
      <c r="L52" s="60"/>
      <c r="M52" s="235"/>
      <c r="N52" s="235"/>
      <c r="O52" s="235"/>
      <c r="P52" s="235"/>
      <c r="Q52" s="233"/>
      <c r="R52" s="233"/>
      <c r="S52" s="233"/>
      <c r="T52" s="224"/>
      <c r="U52" s="6"/>
      <c r="V52" s="13"/>
      <c r="W52" s="59"/>
      <c r="X52" s="60"/>
      <c r="Z52" s="72"/>
      <c r="AA52" s="72"/>
      <c r="BB52" s="6"/>
      <c r="BT52" s="419"/>
      <c r="BU52" s="236"/>
      <c r="CI52" s="239"/>
      <c r="CJ52" s="240"/>
    </row>
    <row r="53" spans="1:98" ht="24.95" customHeight="1">
      <c r="A53" s="6"/>
      <c r="B53" s="224"/>
      <c r="C53" s="235"/>
      <c r="D53" s="235"/>
      <c r="E53" s="235"/>
      <c r="F53" s="60"/>
      <c r="G53" s="235"/>
      <c r="H53" s="235"/>
      <c r="I53" s="235"/>
      <c r="J53" s="60"/>
      <c r="K53" s="60"/>
      <c r="L53" s="60"/>
      <c r="M53" s="235"/>
      <c r="N53" s="235"/>
      <c r="O53" s="235"/>
      <c r="P53" s="235"/>
      <c r="Q53" s="233"/>
      <c r="R53" s="233"/>
      <c r="S53" s="233"/>
      <c r="T53" s="224"/>
      <c r="U53" s="6"/>
      <c r="V53" s="13"/>
      <c r="W53" s="59"/>
      <c r="X53" s="60"/>
      <c r="Z53" s="72"/>
      <c r="AA53" s="72"/>
      <c r="BB53" s="6"/>
      <c r="BT53" s="419"/>
      <c r="BU53" s="236"/>
      <c r="CI53" s="239"/>
      <c r="CJ53" s="240"/>
    </row>
    <row r="54" spans="1:98" ht="24.95" customHeight="1">
      <c r="C54" s="241"/>
      <c r="D54" s="241"/>
      <c r="E54" s="241"/>
      <c r="F54" s="242"/>
      <c r="G54" s="241"/>
      <c r="H54" s="241"/>
      <c r="I54" s="241"/>
      <c r="J54" s="242"/>
      <c r="K54" s="242"/>
      <c r="L54" s="242"/>
      <c r="M54" s="241"/>
      <c r="N54" s="241"/>
      <c r="O54" s="241"/>
      <c r="P54" s="241"/>
      <c r="W54" s="244"/>
      <c r="X54" s="242"/>
      <c r="BT54" s="419"/>
      <c r="BU54" s="236"/>
      <c r="CI54" s="239"/>
    </row>
    <row r="55" spans="1:98" ht="24.95" customHeight="1">
      <c r="C55" s="241"/>
      <c r="D55" s="241"/>
      <c r="E55" s="241"/>
      <c r="F55" s="242"/>
      <c r="G55" s="241"/>
      <c r="H55" s="241"/>
      <c r="I55" s="241"/>
      <c r="J55" s="242"/>
      <c r="K55" s="242"/>
      <c r="L55" s="242"/>
      <c r="M55" s="241"/>
      <c r="N55" s="241"/>
      <c r="O55" s="241"/>
      <c r="P55" s="241"/>
      <c r="W55" s="244"/>
      <c r="X55" s="242"/>
      <c r="BT55" s="245"/>
      <c r="BU55" s="245"/>
      <c r="BW55" s="138"/>
      <c r="CD55" s="138"/>
      <c r="CI55" s="138"/>
      <c r="CJ55" s="138"/>
    </row>
    <row r="56" spans="1:98" ht="24.95" customHeight="1">
      <c r="C56" s="241"/>
      <c r="D56" s="241"/>
      <c r="E56" s="241"/>
      <c r="F56" s="242"/>
      <c r="G56" s="241"/>
      <c r="H56" s="241"/>
      <c r="I56" s="241"/>
      <c r="J56" s="242"/>
      <c r="K56" s="242"/>
      <c r="L56" s="242"/>
      <c r="M56" s="241"/>
      <c r="N56" s="241"/>
      <c r="O56" s="241"/>
      <c r="P56" s="241"/>
      <c r="W56" s="244"/>
      <c r="X56" s="242"/>
      <c r="BT56" s="245"/>
      <c r="BU56" s="245"/>
    </row>
    <row r="57" spans="1:98" ht="24.95" customHeight="1">
      <c r="C57" s="241"/>
      <c r="D57" s="241"/>
      <c r="E57" s="241"/>
      <c r="F57" s="242"/>
      <c r="G57" s="241"/>
      <c r="H57" s="241"/>
      <c r="I57" s="241"/>
      <c r="J57" s="242"/>
      <c r="K57" s="242"/>
      <c r="L57" s="242"/>
      <c r="M57" s="241"/>
      <c r="N57" s="241"/>
      <c r="O57" s="241"/>
      <c r="P57" s="241"/>
      <c r="W57" s="244"/>
      <c r="X57" s="242"/>
      <c r="BT57" s="245"/>
      <c r="BU57" s="245"/>
    </row>
    <row r="58" spans="1:98" ht="24.95" customHeight="1">
      <c r="C58" s="241"/>
      <c r="D58" s="241"/>
      <c r="E58" s="241"/>
      <c r="F58" s="242"/>
      <c r="G58" s="241"/>
      <c r="H58" s="241"/>
      <c r="I58" s="241"/>
      <c r="J58" s="242"/>
      <c r="K58" s="242"/>
      <c r="L58" s="242"/>
      <c r="M58" s="241"/>
      <c r="N58" s="241"/>
      <c r="O58" s="241"/>
      <c r="P58" s="241"/>
      <c r="W58" s="244"/>
      <c r="X58" s="242"/>
      <c r="BT58" s="245"/>
      <c r="BU58" s="245"/>
    </row>
    <row r="59" spans="1:98" ht="24.95" customHeight="1">
      <c r="C59" s="241"/>
      <c r="D59" s="241"/>
      <c r="E59" s="241"/>
      <c r="F59" s="242"/>
      <c r="G59" s="241"/>
      <c r="H59" s="241"/>
      <c r="I59" s="241"/>
      <c r="J59" s="242"/>
      <c r="K59" s="242"/>
      <c r="L59" s="242"/>
      <c r="M59" s="241"/>
      <c r="N59" s="241"/>
      <c r="O59" s="241"/>
      <c r="P59" s="241"/>
      <c r="W59" s="244"/>
      <c r="X59" s="242"/>
      <c r="BT59" s="245"/>
      <c r="BU59" s="245"/>
      <c r="CS59" s="86"/>
      <c r="CT59" s="86"/>
    </row>
    <row r="60" spans="1:98" ht="24.95" customHeight="1">
      <c r="C60" s="241"/>
      <c r="D60" s="241"/>
      <c r="E60" s="241"/>
      <c r="F60" s="242"/>
      <c r="G60" s="241"/>
      <c r="H60" s="241"/>
      <c r="I60" s="241"/>
      <c r="J60" s="242"/>
      <c r="K60" s="242"/>
      <c r="L60" s="242"/>
      <c r="M60" s="241"/>
      <c r="N60" s="241"/>
      <c r="O60" s="241"/>
      <c r="P60" s="241"/>
      <c r="W60" s="244"/>
      <c r="X60" s="242"/>
      <c r="BT60" s="245"/>
      <c r="BU60" s="245"/>
      <c r="CS60" s="86"/>
      <c r="CT60" s="86"/>
    </row>
    <row r="61" spans="1:98" ht="24.95" customHeight="1">
      <c r="C61" s="241"/>
      <c r="D61" s="241"/>
      <c r="E61" s="241"/>
      <c r="F61" s="242"/>
      <c r="G61" s="241"/>
      <c r="H61" s="241"/>
      <c r="I61" s="241"/>
      <c r="J61" s="242"/>
      <c r="K61" s="242"/>
      <c r="L61" s="242"/>
      <c r="M61" s="241"/>
      <c r="N61" s="241"/>
      <c r="O61" s="241"/>
      <c r="P61" s="241"/>
      <c r="W61" s="244"/>
      <c r="X61" s="242"/>
      <c r="BT61" s="245"/>
      <c r="BU61" s="245"/>
      <c r="CS61" s="86"/>
      <c r="CT61" s="86"/>
    </row>
    <row r="62" spans="1:98" ht="24.95" customHeight="1">
      <c r="C62" s="241"/>
      <c r="D62" s="241"/>
      <c r="E62" s="241"/>
      <c r="F62" s="242"/>
      <c r="G62" s="241"/>
      <c r="H62" s="241"/>
      <c r="I62" s="241"/>
      <c r="J62" s="242"/>
      <c r="K62" s="242"/>
      <c r="L62" s="242"/>
      <c r="M62" s="241"/>
      <c r="N62" s="241"/>
      <c r="O62" s="241"/>
      <c r="P62" s="241"/>
      <c r="W62" s="244"/>
      <c r="X62" s="242"/>
      <c r="BT62" s="245"/>
      <c r="BU62" s="245"/>
      <c r="CS62" s="86"/>
      <c r="CT62" s="86"/>
    </row>
    <row r="63" spans="1:98" ht="24.95" customHeight="1">
      <c r="C63" s="241"/>
      <c r="D63" s="241"/>
      <c r="E63" s="241"/>
      <c r="F63" s="242"/>
      <c r="G63" s="241"/>
      <c r="H63" s="241"/>
      <c r="I63" s="241"/>
      <c r="J63" s="242"/>
      <c r="K63" s="242"/>
      <c r="L63" s="242"/>
      <c r="M63" s="241"/>
      <c r="N63" s="241"/>
      <c r="O63" s="241"/>
      <c r="P63" s="241"/>
      <c r="W63" s="244"/>
      <c r="X63" s="242"/>
      <c r="BT63" s="245"/>
      <c r="BU63" s="245"/>
      <c r="CS63" s="86"/>
      <c r="CT63" s="86"/>
    </row>
    <row r="64" spans="1:98" ht="24.95" customHeight="1">
      <c r="C64" s="241"/>
      <c r="D64" s="241"/>
      <c r="E64" s="241"/>
      <c r="F64" s="242"/>
      <c r="G64" s="241"/>
      <c r="H64" s="241"/>
      <c r="I64" s="241"/>
      <c r="J64" s="242"/>
      <c r="K64" s="242"/>
      <c r="L64" s="242"/>
      <c r="M64" s="241"/>
      <c r="N64" s="241"/>
      <c r="O64" s="241"/>
      <c r="P64" s="241"/>
      <c r="W64" s="244"/>
      <c r="X64" s="242"/>
      <c r="BT64" s="245"/>
      <c r="BU64" s="245"/>
      <c r="CS64" s="86"/>
      <c r="CT64" s="86"/>
    </row>
    <row r="65" spans="3:98" ht="24.95" customHeight="1">
      <c r="C65" s="241"/>
      <c r="D65" s="241"/>
      <c r="E65" s="241"/>
      <c r="F65" s="242"/>
      <c r="G65" s="241"/>
      <c r="H65" s="241"/>
      <c r="I65" s="241"/>
      <c r="J65" s="242"/>
      <c r="K65" s="242"/>
      <c r="L65" s="242"/>
      <c r="M65" s="241"/>
      <c r="N65" s="241"/>
      <c r="O65" s="241"/>
      <c r="P65" s="241"/>
      <c r="W65" s="244"/>
      <c r="X65" s="242"/>
      <c r="BT65" s="245"/>
      <c r="BU65" s="245"/>
      <c r="CR65" s="86"/>
      <c r="CS65" s="86"/>
      <c r="CT65" s="86"/>
    </row>
    <row r="66" spans="3:98" ht="24.95" customHeight="1">
      <c r="C66" s="241"/>
      <c r="D66" s="241"/>
      <c r="E66" s="241"/>
      <c r="F66" s="242"/>
      <c r="G66" s="241"/>
      <c r="H66" s="241"/>
      <c r="I66" s="241"/>
      <c r="J66" s="242"/>
      <c r="K66" s="242"/>
      <c r="L66" s="242"/>
      <c r="M66" s="241"/>
      <c r="N66" s="241"/>
      <c r="O66" s="241"/>
      <c r="P66" s="241"/>
      <c r="W66" s="244"/>
      <c r="X66" s="242"/>
      <c r="BT66" s="245"/>
      <c r="BU66" s="245"/>
      <c r="CQ66" s="86"/>
      <c r="CR66" s="86"/>
      <c r="CS66" s="86"/>
      <c r="CT66" s="86"/>
    </row>
    <row r="67" spans="3:98" ht="24.95" customHeight="1">
      <c r="C67" s="241"/>
      <c r="D67" s="241"/>
      <c r="E67" s="241"/>
      <c r="F67" s="242"/>
      <c r="G67" s="241"/>
      <c r="H67" s="241"/>
      <c r="I67" s="241"/>
      <c r="J67" s="242"/>
      <c r="K67" s="242"/>
      <c r="L67" s="242"/>
      <c r="M67" s="241"/>
      <c r="N67" s="241"/>
      <c r="O67" s="241"/>
      <c r="P67" s="241"/>
      <c r="W67" s="244"/>
      <c r="X67" s="242"/>
      <c r="BT67" s="245"/>
      <c r="BU67" s="245"/>
      <c r="CO67" s="138"/>
      <c r="CQ67" s="86"/>
      <c r="CR67" s="86"/>
      <c r="CS67" s="86"/>
      <c r="CT67" s="86"/>
    </row>
    <row r="68" spans="3:98" ht="24.95" customHeight="1">
      <c r="C68" s="241"/>
      <c r="D68" s="241"/>
      <c r="E68" s="241"/>
      <c r="F68" s="242"/>
      <c r="G68" s="241"/>
      <c r="H68" s="241"/>
      <c r="I68" s="241"/>
      <c r="J68" s="242"/>
      <c r="K68" s="242"/>
      <c r="L68" s="242"/>
      <c r="M68" s="241"/>
      <c r="N68" s="241"/>
      <c r="O68" s="241"/>
      <c r="P68" s="241"/>
      <c r="W68" s="244"/>
      <c r="X68" s="242"/>
      <c r="BT68" s="245"/>
      <c r="BU68" s="245"/>
      <c r="CO68" s="138"/>
      <c r="CP68" s="86"/>
      <c r="CQ68" s="86"/>
      <c r="CR68" s="86"/>
      <c r="CS68" s="86"/>
      <c r="CT68" s="86"/>
    </row>
    <row r="69" spans="3:98" ht="24.95" customHeight="1">
      <c r="C69" s="241"/>
      <c r="D69" s="241"/>
      <c r="E69" s="241"/>
      <c r="F69" s="242"/>
      <c r="G69" s="241"/>
      <c r="H69" s="241"/>
      <c r="I69" s="241"/>
      <c r="J69" s="242"/>
      <c r="K69" s="242"/>
      <c r="L69" s="242"/>
      <c r="M69" s="241"/>
      <c r="N69" s="241"/>
      <c r="O69" s="241"/>
      <c r="P69" s="241"/>
      <c r="W69" s="244"/>
      <c r="X69" s="242"/>
      <c r="BT69" s="245"/>
      <c r="BU69" s="245"/>
      <c r="CO69" s="138"/>
      <c r="CP69" s="86"/>
      <c r="CQ69" s="86"/>
      <c r="CR69" s="86"/>
      <c r="CS69" s="86"/>
      <c r="CT69" s="86"/>
    </row>
    <row r="70" spans="3:98" ht="24.95" customHeight="1">
      <c r="C70" s="241"/>
      <c r="D70" s="241"/>
      <c r="E70" s="241"/>
      <c r="F70" s="242"/>
      <c r="G70" s="241"/>
      <c r="H70" s="241"/>
      <c r="I70" s="241"/>
      <c r="J70" s="242"/>
      <c r="K70" s="242"/>
      <c r="L70" s="242"/>
      <c r="M70" s="241"/>
      <c r="N70" s="241"/>
      <c r="O70" s="241"/>
      <c r="P70" s="241"/>
      <c r="W70" s="244"/>
      <c r="X70" s="242"/>
      <c r="BT70" s="245"/>
      <c r="BU70" s="245"/>
      <c r="CO70" s="138"/>
      <c r="CP70" s="86"/>
      <c r="CQ70" s="86"/>
      <c r="CR70" s="86"/>
      <c r="CS70" s="86"/>
      <c r="CT70" s="86"/>
    </row>
    <row r="71" spans="3:98" ht="24.95" customHeight="1">
      <c r="C71" s="241"/>
      <c r="D71" s="241"/>
      <c r="E71" s="241"/>
      <c r="F71" s="242"/>
      <c r="G71" s="241"/>
      <c r="H71" s="241"/>
      <c r="I71" s="241"/>
      <c r="J71" s="242"/>
      <c r="K71" s="242"/>
      <c r="L71" s="242"/>
      <c r="M71" s="241"/>
      <c r="N71" s="241"/>
      <c r="O71" s="241"/>
      <c r="P71" s="241"/>
      <c r="W71" s="244"/>
      <c r="X71" s="242"/>
      <c r="BT71" s="245"/>
      <c r="BU71" s="245"/>
      <c r="CO71" s="138"/>
      <c r="CP71" s="86"/>
      <c r="CQ71" s="86"/>
      <c r="CR71" s="86"/>
      <c r="CS71" s="86"/>
      <c r="CT71" s="86"/>
    </row>
    <row r="72" spans="3:98" ht="24.95" customHeight="1">
      <c r="C72" s="241"/>
      <c r="D72" s="241"/>
      <c r="E72" s="241"/>
      <c r="F72" s="242"/>
      <c r="G72" s="241"/>
      <c r="H72" s="241"/>
      <c r="I72" s="241"/>
      <c r="J72" s="242"/>
      <c r="K72" s="242"/>
      <c r="L72" s="242"/>
      <c r="M72" s="241"/>
      <c r="N72" s="241"/>
      <c r="O72" s="241"/>
      <c r="P72" s="241"/>
      <c r="W72" s="244"/>
      <c r="X72" s="242"/>
      <c r="BT72" s="245"/>
      <c r="BU72" s="245"/>
      <c r="CO72" s="138"/>
      <c r="CP72" s="86"/>
      <c r="CQ72" s="86"/>
      <c r="CR72" s="86"/>
      <c r="CS72" s="86"/>
      <c r="CT72" s="86"/>
    </row>
    <row r="73" spans="3:98" ht="24.95" customHeight="1">
      <c r="C73" s="241"/>
      <c r="D73" s="241"/>
      <c r="E73" s="241"/>
      <c r="F73" s="242"/>
      <c r="G73" s="241"/>
      <c r="H73" s="241"/>
      <c r="I73" s="241"/>
      <c r="J73" s="242"/>
      <c r="K73" s="242"/>
      <c r="L73" s="242"/>
      <c r="M73" s="241"/>
      <c r="N73" s="241"/>
      <c r="O73" s="241"/>
      <c r="P73" s="241"/>
      <c r="W73" s="244"/>
      <c r="X73" s="242"/>
      <c r="BT73" s="245"/>
      <c r="BU73" s="245"/>
      <c r="CO73" s="138"/>
      <c r="CP73" s="86"/>
      <c r="CQ73" s="86"/>
      <c r="CR73" s="86"/>
    </row>
    <row r="74" spans="3:98" ht="24.95" customHeight="1">
      <c r="C74" s="241"/>
      <c r="D74" s="241"/>
      <c r="E74" s="241"/>
      <c r="F74" s="242"/>
      <c r="G74" s="241"/>
      <c r="H74" s="241"/>
      <c r="I74" s="241"/>
      <c r="J74" s="242"/>
      <c r="K74" s="242"/>
      <c r="L74" s="242"/>
      <c r="M74" s="241"/>
      <c r="N74" s="241"/>
      <c r="O74" s="241"/>
      <c r="P74" s="241"/>
      <c r="W74" s="244"/>
      <c r="X74" s="242"/>
      <c r="BT74" s="245"/>
      <c r="BU74" s="245"/>
      <c r="CO74" s="138"/>
      <c r="CP74" s="86"/>
      <c r="CQ74" s="86"/>
      <c r="CR74" s="86"/>
    </row>
    <row r="75" spans="3:98" ht="24.95" customHeight="1">
      <c r="C75" s="241"/>
      <c r="D75" s="241"/>
      <c r="E75" s="241"/>
      <c r="F75" s="242"/>
      <c r="G75" s="241"/>
      <c r="H75" s="241"/>
      <c r="I75" s="241"/>
      <c r="J75" s="242"/>
      <c r="K75" s="242"/>
      <c r="L75" s="242"/>
      <c r="M75" s="241"/>
      <c r="N75" s="241"/>
      <c r="O75" s="241"/>
      <c r="P75" s="241"/>
      <c r="W75" s="244"/>
      <c r="X75" s="242"/>
      <c r="BT75" s="245"/>
      <c r="BU75" s="245"/>
      <c r="CO75" s="138"/>
      <c r="CP75" s="86"/>
      <c r="CQ75" s="86"/>
      <c r="CR75" s="86"/>
    </row>
    <row r="76" spans="3:98" ht="24.95" customHeight="1">
      <c r="C76" s="241"/>
      <c r="D76" s="241"/>
      <c r="E76" s="241"/>
      <c r="F76" s="242"/>
      <c r="G76" s="241"/>
      <c r="H76" s="241"/>
      <c r="I76" s="241"/>
      <c r="J76" s="242"/>
      <c r="K76" s="242"/>
      <c r="L76" s="242"/>
      <c r="M76" s="241"/>
      <c r="N76" s="241"/>
      <c r="O76" s="241"/>
      <c r="P76" s="241"/>
      <c r="W76" s="244"/>
      <c r="X76" s="242"/>
      <c r="BT76" s="245"/>
      <c r="BU76" s="245"/>
      <c r="CO76" s="138"/>
      <c r="CP76" s="86"/>
      <c r="CQ76" s="86"/>
      <c r="CR76" s="86"/>
    </row>
    <row r="77" spans="3:98" ht="24.95" customHeight="1">
      <c r="C77" s="241"/>
      <c r="D77" s="241"/>
      <c r="E77" s="241"/>
      <c r="F77" s="242"/>
      <c r="G77" s="241"/>
      <c r="H77" s="241"/>
      <c r="I77" s="241"/>
      <c r="J77" s="242"/>
      <c r="K77" s="242"/>
      <c r="L77" s="242"/>
      <c r="M77" s="241"/>
      <c r="N77" s="241"/>
      <c r="O77" s="241"/>
      <c r="P77" s="241"/>
      <c r="W77" s="244"/>
      <c r="X77" s="242"/>
      <c r="BT77" s="245"/>
      <c r="BU77" s="245"/>
      <c r="CO77" s="138"/>
      <c r="CP77" s="86"/>
      <c r="CQ77" s="86"/>
      <c r="CR77" s="86"/>
    </row>
    <row r="78" spans="3:98" ht="24.95" customHeight="1">
      <c r="C78" s="241"/>
      <c r="D78" s="241"/>
      <c r="E78" s="241"/>
      <c r="F78" s="242"/>
      <c r="G78" s="241"/>
      <c r="H78" s="241"/>
      <c r="I78" s="241"/>
      <c r="J78" s="242"/>
      <c r="K78" s="242"/>
      <c r="L78" s="242"/>
      <c r="M78" s="241"/>
      <c r="N78" s="241"/>
      <c r="O78" s="241"/>
      <c r="P78" s="241"/>
      <c r="W78" s="244"/>
      <c r="X78" s="242"/>
      <c r="BT78" s="245"/>
      <c r="BU78" s="245"/>
      <c r="CO78" s="138"/>
      <c r="CP78" s="86"/>
      <c r="CQ78" s="86"/>
      <c r="CR78" s="86"/>
    </row>
    <row r="79" spans="3:98" ht="24.95" customHeight="1">
      <c r="C79" s="241"/>
      <c r="D79" s="241"/>
      <c r="E79" s="241"/>
      <c r="F79" s="242"/>
      <c r="G79" s="241"/>
      <c r="H79" s="241"/>
      <c r="I79" s="241"/>
      <c r="J79" s="242"/>
      <c r="K79" s="242"/>
      <c r="L79" s="242"/>
      <c r="M79" s="241"/>
      <c r="N79" s="241"/>
      <c r="O79" s="241"/>
      <c r="P79" s="241"/>
      <c r="W79" s="244"/>
      <c r="X79" s="242"/>
      <c r="BT79" s="245"/>
      <c r="BU79" s="245"/>
      <c r="CO79" s="138"/>
      <c r="CP79" s="86"/>
      <c r="CQ79" s="86"/>
    </row>
    <row r="80" spans="3:98" ht="24.95" customHeight="1">
      <c r="C80" s="241"/>
      <c r="D80" s="241"/>
      <c r="E80" s="241"/>
      <c r="F80" s="242"/>
      <c r="G80" s="241"/>
      <c r="H80" s="241"/>
      <c r="I80" s="241"/>
      <c r="J80" s="242"/>
      <c r="K80" s="242"/>
      <c r="L80" s="242"/>
      <c r="M80" s="241"/>
      <c r="N80" s="241"/>
      <c r="O80" s="241"/>
      <c r="P80" s="241"/>
      <c r="W80" s="244"/>
      <c r="X80" s="242"/>
      <c r="BT80" s="245"/>
      <c r="BU80" s="245"/>
      <c r="BV80" s="246"/>
      <c r="CO80" s="138"/>
      <c r="CP80" s="86"/>
    </row>
    <row r="81" spans="3:94" ht="24.95" customHeight="1">
      <c r="C81" s="241"/>
      <c r="D81" s="241"/>
      <c r="E81" s="241"/>
      <c r="F81" s="242"/>
      <c r="G81" s="241"/>
      <c r="H81" s="241"/>
      <c r="I81" s="241"/>
      <c r="J81" s="242"/>
      <c r="K81" s="242"/>
      <c r="L81" s="242"/>
      <c r="M81" s="241"/>
      <c r="N81" s="241"/>
      <c r="O81" s="241"/>
      <c r="P81" s="241"/>
      <c r="W81" s="244"/>
      <c r="X81" s="242"/>
      <c r="CO81" s="138"/>
      <c r="CP81" s="86"/>
    </row>
    <row r="82" spans="3:94" ht="51.75" customHeight="1"/>
    <row r="83" spans="3:94" ht="60" customHeight="1"/>
    <row r="84" spans="3:94" ht="38.25" customHeight="1"/>
    <row r="85" spans="3:94" ht="37.5" customHeight="1"/>
    <row r="86" spans="3:94" ht="24.95" customHeight="1"/>
    <row r="87" spans="3:94" ht="24.95" customHeight="1"/>
    <row r="88" spans="3:94" ht="24.95" customHeight="1"/>
    <row r="89" spans="3:94" ht="24.95" customHeight="1"/>
    <row r="90" spans="3:94" ht="24.95" customHeight="1"/>
    <row r="91" spans="3:94" ht="24.95" customHeight="1"/>
    <row r="92" spans="3:94" ht="24.95" customHeight="1"/>
    <row r="93" spans="3:94" ht="24.95" customHeight="1"/>
    <row r="94" spans="3:94" ht="24.95" customHeight="1"/>
    <row r="95" spans="3:94" ht="24.95" customHeight="1"/>
    <row r="96" spans="3:94" ht="24.95" customHeight="1"/>
    <row r="97" ht="24.95" customHeight="1"/>
    <row r="98" ht="24.95" customHeight="1"/>
    <row r="99" ht="24.95" customHeight="1"/>
    <row r="100" ht="24.95" customHeight="1"/>
    <row r="101" ht="24.95" customHeight="1"/>
    <row r="102" ht="24.95" customHeight="1"/>
    <row r="103" ht="24.95" customHeight="1"/>
    <row r="104" ht="24.95" customHeight="1"/>
    <row r="105" ht="24.95" customHeight="1"/>
    <row r="106" ht="24.95" customHeight="1"/>
    <row r="107" ht="24.95" customHeight="1"/>
    <row r="108" ht="24.95" customHeight="1"/>
    <row r="109" ht="24.95" customHeight="1"/>
    <row r="110" ht="24.95" customHeight="1"/>
    <row r="111" ht="24.95" customHeight="1"/>
    <row r="112" ht="24.95" customHeight="1"/>
    <row r="113" ht="24.95" customHeight="1"/>
    <row r="114" ht="24.95" customHeight="1"/>
    <row r="115" ht="24.95" customHeight="1"/>
    <row r="116" ht="24.95" customHeight="1"/>
    <row r="117" ht="24.95" customHeight="1"/>
    <row r="118" ht="24.95" customHeight="1"/>
    <row r="119" ht="24.95" customHeight="1"/>
    <row r="120" ht="24.95" customHeight="1"/>
    <row r="121" ht="24.95" customHeight="1"/>
    <row r="122" ht="24.95" customHeight="1"/>
    <row r="123" ht="24.95" customHeight="1"/>
    <row r="124" ht="24.95" customHeight="1"/>
    <row r="125" ht="24.95" customHeight="1"/>
    <row r="126" ht="24.95" customHeight="1"/>
    <row r="127" ht="24.95" customHeight="1"/>
    <row r="128" ht="24.95" customHeight="1"/>
    <row r="129" ht="24.95" customHeight="1"/>
    <row r="130" ht="24.95" customHeight="1"/>
    <row r="131" ht="24.95" customHeight="1"/>
    <row r="132" ht="24.95" customHeight="1"/>
    <row r="133" ht="24.95" customHeight="1"/>
    <row r="134" ht="24.95" customHeight="1"/>
    <row r="135" ht="24.95" customHeight="1"/>
    <row r="136" ht="24.95" customHeight="1"/>
    <row r="137" ht="24.95" customHeight="1"/>
    <row r="138" ht="24.95" customHeight="1"/>
    <row r="139" ht="24.95" customHeight="1"/>
    <row r="140" ht="24.95" customHeight="1"/>
    <row r="141" ht="24.95" customHeight="1"/>
    <row r="142" ht="24.95" customHeight="1"/>
    <row r="143" ht="24.95" customHeight="1"/>
    <row r="144" ht="24.95" customHeight="1"/>
    <row r="145" ht="24.95" customHeight="1"/>
    <row r="146" ht="24.95" customHeight="1"/>
    <row r="147" ht="24.95" customHeight="1"/>
    <row r="148" ht="24.95" customHeight="1"/>
    <row r="149" ht="24.95" customHeight="1"/>
    <row r="150" ht="24.95" customHeight="1"/>
    <row r="151" ht="24.95" customHeight="1"/>
    <row r="152" ht="24.95" customHeight="1"/>
    <row r="153" ht="24.95" customHeight="1"/>
    <row r="154" ht="24.95" customHeight="1"/>
    <row r="155" ht="24.95" customHeight="1"/>
    <row r="156" ht="24.95" customHeight="1"/>
    <row r="157" ht="24.95" customHeight="1"/>
    <row r="158" ht="24.95" customHeight="1"/>
    <row r="159" ht="24.95" customHeight="1"/>
    <row r="160" ht="24.95" customHeight="1"/>
    <row r="161" ht="24.95" customHeight="1"/>
    <row r="162" ht="24.95" customHeight="1"/>
    <row r="163" ht="24.95" customHeight="1"/>
    <row r="164" ht="24.95" customHeight="1"/>
    <row r="165" ht="24.95" customHeight="1"/>
    <row r="166" ht="24.95" customHeight="1"/>
    <row r="167" ht="24.95" customHeight="1"/>
    <row r="168" ht="24.95" customHeight="1"/>
    <row r="169" ht="24.95" customHeight="1"/>
    <row r="170" ht="24.95" customHeight="1"/>
    <row r="171" ht="24.95" customHeight="1"/>
    <row r="172" ht="24.95" customHeight="1"/>
    <row r="173" ht="24.95" customHeight="1"/>
    <row r="174" ht="24.95" customHeight="1"/>
    <row r="175" ht="24.95" customHeight="1"/>
    <row r="176" ht="24.95" customHeight="1"/>
    <row r="177" ht="24.95" customHeight="1"/>
    <row r="178" ht="24.95" customHeight="1"/>
    <row r="179" ht="24.95" customHeight="1"/>
    <row r="180" ht="24.95" customHeight="1"/>
    <row r="181" ht="24.95" customHeight="1"/>
    <row r="182" ht="24.95" customHeight="1"/>
    <row r="183" ht="24.95" customHeight="1"/>
    <row r="184" ht="24.95" customHeight="1"/>
    <row r="185" ht="24.95" customHeight="1"/>
    <row r="186" ht="24.95" customHeight="1"/>
    <row r="187" ht="24.95" customHeight="1"/>
    <row r="188" ht="24.95" customHeight="1"/>
    <row r="189" ht="24.95" customHeight="1"/>
    <row r="190" ht="24.95" customHeight="1"/>
    <row r="191" ht="24.95" customHeight="1"/>
    <row r="192" ht="24.95" customHeight="1"/>
    <row r="193" ht="24.95" customHeight="1"/>
    <row r="194" ht="24.95" customHeight="1"/>
    <row r="195" ht="24.95" customHeight="1"/>
    <row r="196" ht="24.95" customHeight="1"/>
    <row r="197" ht="24.95" customHeight="1"/>
    <row r="198" ht="24.95" customHeight="1"/>
    <row r="199" ht="24.95" customHeight="1"/>
    <row r="200" ht="24.95" customHeight="1"/>
  </sheetData>
  <sheetProtection password="DD27" sheet="1" selectLockedCells="1"/>
  <mergeCells count="72">
    <mergeCell ref="C38:M39"/>
    <mergeCell ref="N38:O38"/>
    <mergeCell ref="P38:T38"/>
    <mergeCell ref="N39:O39"/>
    <mergeCell ref="P39:T39"/>
    <mergeCell ref="AP8:AP10"/>
    <mergeCell ref="BT49:BT54"/>
    <mergeCell ref="AR8:AR10"/>
    <mergeCell ref="AS8:AS10"/>
    <mergeCell ref="AT8:AT10"/>
    <mergeCell ref="AU8:AU10"/>
    <mergeCell ref="AV8:AV10"/>
    <mergeCell ref="AW8:AW10"/>
    <mergeCell ref="AJ8:AJ10"/>
    <mergeCell ref="AK8:AK10"/>
    <mergeCell ref="AL8:AL10"/>
    <mergeCell ref="AM8:AM10"/>
    <mergeCell ref="AN8:AN10"/>
    <mergeCell ref="R7:R10"/>
    <mergeCell ref="S7:S10"/>
    <mergeCell ref="T7:T10"/>
    <mergeCell ref="BA7:BC7"/>
    <mergeCell ref="C8:C10"/>
    <mergeCell ref="D8:D10"/>
    <mergeCell ref="E8:E10"/>
    <mergeCell ref="F8:F9"/>
    <mergeCell ref="G8:G10"/>
    <mergeCell ref="H8:J8"/>
    <mergeCell ref="AQ8:AQ10"/>
    <mergeCell ref="AE8:AE10"/>
    <mergeCell ref="AF8:AF10"/>
    <mergeCell ref="AG8:AG10"/>
    <mergeCell ref="AH8:AH10"/>
    <mergeCell ref="AI8:AI10"/>
    <mergeCell ref="DE3:DF3"/>
    <mergeCell ref="DV3:DW3"/>
    <mergeCell ref="C5:T6"/>
    <mergeCell ref="A7:B10"/>
    <mergeCell ref="K7:K9"/>
    <mergeCell ref="L7:L9"/>
    <mergeCell ref="M7:N9"/>
    <mergeCell ref="O7:O10"/>
    <mergeCell ref="P7:P10"/>
    <mergeCell ref="Q7:Q10"/>
    <mergeCell ref="BS3:BW3"/>
    <mergeCell ref="BY3:BZ3"/>
    <mergeCell ref="CC3:CE3"/>
    <mergeCell ref="CL3:CM3"/>
    <mergeCell ref="CP3:CR3"/>
    <mergeCell ref="CY3:CZ3"/>
    <mergeCell ref="C3:D3"/>
    <mergeCell ref="E3:K3"/>
    <mergeCell ref="L3:N3"/>
    <mergeCell ref="O3:T3"/>
    <mergeCell ref="BE3:BL3"/>
    <mergeCell ref="BN3:BR3"/>
    <mergeCell ref="CC2:CE2"/>
    <mergeCell ref="CL2:CM2"/>
    <mergeCell ref="CP2:CR2"/>
    <mergeCell ref="CY2:CZ2"/>
    <mergeCell ref="DE2:DF2"/>
    <mergeCell ref="DV2:DW2"/>
    <mergeCell ref="R1:T1"/>
    <mergeCell ref="BH1:BZ1"/>
    <mergeCell ref="C2:D2"/>
    <mergeCell ref="E2:K2"/>
    <mergeCell ref="L2:N2"/>
    <mergeCell ref="O2:T2"/>
    <mergeCell ref="BE2:BL2"/>
    <mergeCell ref="BN2:BR2"/>
    <mergeCell ref="BS2:BW2"/>
    <mergeCell ref="BY2:BZ2"/>
  </mergeCells>
  <phoneticPr fontId="3"/>
  <conditionalFormatting sqref="CN3:DG3 AZ3:CL3 AZ5:DG5">
    <cfRule type="cellIs" dxfId="3" priority="4" stopIfTrue="1" operator="greaterThan">
      <formula>0</formula>
    </cfRule>
  </conditionalFormatting>
  <conditionalFormatting sqref="CU43">
    <cfRule type="cellIs" dxfId="2" priority="3" stopIfTrue="1" operator="greaterThan">
      <formula>0</formula>
    </cfRule>
  </conditionalFormatting>
  <conditionalFormatting sqref="DJ3:DV3">
    <cfRule type="cellIs" dxfId="1" priority="2" stopIfTrue="1" operator="greaterThan">
      <formula>0</formula>
    </cfRule>
  </conditionalFormatting>
  <conditionalFormatting sqref="B11:B35">
    <cfRule type="containsText" dxfId="0" priority="1" stopIfTrue="1" operator="containsText" text="未確認">
      <formula>NOT(ISERROR(SEARCH("未確認",B11)))</formula>
    </cfRule>
  </conditionalFormatting>
  <dataValidations count="10">
    <dataValidation allowBlank="1" showInputMessage="1" showErrorMessage="1" prompt="半角英数で入力してください" sqref="O3:T3 JK3:JP3 TG3:TL3 ADC3:ADH3 AMY3:AND3 AWU3:AWZ3 BGQ3:BGV3 BQM3:BQR3 CAI3:CAN3 CKE3:CKJ3 CUA3:CUF3 DDW3:DEB3 DNS3:DNX3 DXO3:DXT3 EHK3:EHP3 ERG3:ERL3 FBC3:FBH3 FKY3:FLD3 FUU3:FUZ3 GEQ3:GEV3 GOM3:GOR3 GYI3:GYN3 HIE3:HIJ3 HSA3:HSF3 IBW3:ICB3 ILS3:ILX3 IVO3:IVT3 JFK3:JFP3 JPG3:JPL3 JZC3:JZH3 KIY3:KJD3 KSU3:KSZ3 LCQ3:LCV3 LMM3:LMR3 LWI3:LWN3 MGE3:MGJ3 MQA3:MQF3 MZW3:NAB3 NJS3:NJX3 NTO3:NTT3 ODK3:ODP3 ONG3:ONL3 OXC3:OXH3 PGY3:PHD3 PQU3:PQZ3 QAQ3:QAV3 QKM3:QKR3 QUI3:QUN3 REE3:REJ3 ROA3:ROF3 RXW3:RYB3 SHS3:SHX3 SRO3:SRT3 TBK3:TBP3 TLG3:TLL3 TVC3:TVH3 UEY3:UFD3 UOU3:UOZ3 UYQ3:UYV3 VIM3:VIR3 VSI3:VSN3 WCE3:WCJ3 WMA3:WMF3 WVW3:WWB3 O65539:T65539 JK65539:JP65539 TG65539:TL65539 ADC65539:ADH65539 AMY65539:AND65539 AWU65539:AWZ65539 BGQ65539:BGV65539 BQM65539:BQR65539 CAI65539:CAN65539 CKE65539:CKJ65539 CUA65539:CUF65539 DDW65539:DEB65539 DNS65539:DNX65539 DXO65539:DXT65539 EHK65539:EHP65539 ERG65539:ERL65539 FBC65539:FBH65539 FKY65539:FLD65539 FUU65539:FUZ65539 GEQ65539:GEV65539 GOM65539:GOR65539 GYI65539:GYN65539 HIE65539:HIJ65539 HSA65539:HSF65539 IBW65539:ICB65539 ILS65539:ILX65539 IVO65539:IVT65539 JFK65539:JFP65539 JPG65539:JPL65539 JZC65539:JZH65539 KIY65539:KJD65539 KSU65539:KSZ65539 LCQ65539:LCV65539 LMM65539:LMR65539 LWI65539:LWN65539 MGE65539:MGJ65539 MQA65539:MQF65539 MZW65539:NAB65539 NJS65539:NJX65539 NTO65539:NTT65539 ODK65539:ODP65539 ONG65539:ONL65539 OXC65539:OXH65539 PGY65539:PHD65539 PQU65539:PQZ65539 QAQ65539:QAV65539 QKM65539:QKR65539 QUI65539:QUN65539 REE65539:REJ65539 ROA65539:ROF65539 RXW65539:RYB65539 SHS65539:SHX65539 SRO65539:SRT65539 TBK65539:TBP65539 TLG65539:TLL65539 TVC65539:TVH65539 UEY65539:UFD65539 UOU65539:UOZ65539 UYQ65539:UYV65539 VIM65539:VIR65539 VSI65539:VSN65539 WCE65539:WCJ65539 WMA65539:WMF65539 WVW65539:WWB65539 O131075:T131075 JK131075:JP131075 TG131075:TL131075 ADC131075:ADH131075 AMY131075:AND131075 AWU131075:AWZ131075 BGQ131075:BGV131075 BQM131075:BQR131075 CAI131075:CAN131075 CKE131075:CKJ131075 CUA131075:CUF131075 DDW131075:DEB131075 DNS131075:DNX131075 DXO131075:DXT131075 EHK131075:EHP131075 ERG131075:ERL131075 FBC131075:FBH131075 FKY131075:FLD131075 FUU131075:FUZ131075 GEQ131075:GEV131075 GOM131075:GOR131075 GYI131075:GYN131075 HIE131075:HIJ131075 HSA131075:HSF131075 IBW131075:ICB131075 ILS131075:ILX131075 IVO131075:IVT131075 JFK131075:JFP131075 JPG131075:JPL131075 JZC131075:JZH131075 KIY131075:KJD131075 KSU131075:KSZ131075 LCQ131075:LCV131075 LMM131075:LMR131075 LWI131075:LWN131075 MGE131075:MGJ131075 MQA131075:MQF131075 MZW131075:NAB131075 NJS131075:NJX131075 NTO131075:NTT131075 ODK131075:ODP131075 ONG131075:ONL131075 OXC131075:OXH131075 PGY131075:PHD131075 PQU131075:PQZ131075 QAQ131075:QAV131075 QKM131075:QKR131075 QUI131075:QUN131075 REE131075:REJ131075 ROA131075:ROF131075 RXW131075:RYB131075 SHS131075:SHX131075 SRO131075:SRT131075 TBK131075:TBP131075 TLG131075:TLL131075 TVC131075:TVH131075 UEY131075:UFD131075 UOU131075:UOZ131075 UYQ131075:UYV131075 VIM131075:VIR131075 VSI131075:VSN131075 WCE131075:WCJ131075 WMA131075:WMF131075 WVW131075:WWB131075 O196611:T196611 JK196611:JP196611 TG196611:TL196611 ADC196611:ADH196611 AMY196611:AND196611 AWU196611:AWZ196611 BGQ196611:BGV196611 BQM196611:BQR196611 CAI196611:CAN196611 CKE196611:CKJ196611 CUA196611:CUF196611 DDW196611:DEB196611 DNS196611:DNX196611 DXO196611:DXT196611 EHK196611:EHP196611 ERG196611:ERL196611 FBC196611:FBH196611 FKY196611:FLD196611 FUU196611:FUZ196611 GEQ196611:GEV196611 GOM196611:GOR196611 GYI196611:GYN196611 HIE196611:HIJ196611 HSA196611:HSF196611 IBW196611:ICB196611 ILS196611:ILX196611 IVO196611:IVT196611 JFK196611:JFP196611 JPG196611:JPL196611 JZC196611:JZH196611 KIY196611:KJD196611 KSU196611:KSZ196611 LCQ196611:LCV196611 LMM196611:LMR196611 LWI196611:LWN196611 MGE196611:MGJ196611 MQA196611:MQF196611 MZW196611:NAB196611 NJS196611:NJX196611 NTO196611:NTT196611 ODK196611:ODP196611 ONG196611:ONL196611 OXC196611:OXH196611 PGY196611:PHD196611 PQU196611:PQZ196611 QAQ196611:QAV196611 QKM196611:QKR196611 QUI196611:QUN196611 REE196611:REJ196611 ROA196611:ROF196611 RXW196611:RYB196611 SHS196611:SHX196611 SRO196611:SRT196611 TBK196611:TBP196611 TLG196611:TLL196611 TVC196611:TVH196611 UEY196611:UFD196611 UOU196611:UOZ196611 UYQ196611:UYV196611 VIM196611:VIR196611 VSI196611:VSN196611 WCE196611:WCJ196611 WMA196611:WMF196611 WVW196611:WWB196611 O262147:T262147 JK262147:JP262147 TG262147:TL262147 ADC262147:ADH262147 AMY262147:AND262147 AWU262147:AWZ262147 BGQ262147:BGV262147 BQM262147:BQR262147 CAI262147:CAN262147 CKE262147:CKJ262147 CUA262147:CUF262147 DDW262147:DEB262147 DNS262147:DNX262147 DXO262147:DXT262147 EHK262147:EHP262147 ERG262147:ERL262147 FBC262147:FBH262147 FKY262147:FLD262147 FUU262147:FUZ262147 GEQ262147:GEV262147 GOM262147:GOR262147 GYI262147:GYN262147 HIE262147:HIJ262147 HSA262147:HSF262147 IBW262147:ICB262147 ILS262147:ILX262147 IVO262147:IVT262147 JFK262147:JFP262147 JPG262147:JPL262147 JZC262147:JZH262147 KIY262147:KJD262147 KSU262147:KSZ262147 LCQ262147:LCV262147 LMM262147:LMR262147 LWI262147:LWN262147 MGE262147:MGJ262147 MQA262147:MQF262147 MZW262147:NAB262147 NJS262147:NJX262147 NTO262147:NTT262147 ODK262147:ODP262147 ONG262147:ONL262147 OXC262147:OXH262147 PGY262147:PHD262147 PQU262147:PQZ262147 QAQ262147:QAV262147 QKM262147:QKR262147 QUI262147:QUN262147 REE262147:REJ262147 ROA262147:ROF262147 RXW262147:RYB262147 SHS262147:SHX262147 SRO262147:SRT262147 TBK262147:TBP262147 TLG262147:TLL262147 TVC262147:TVH262147 UEY262147:UFD262147 UOU262147:UOZ262147 UYQ262147:UYV262147 VIM262147:VIR262147 VSI262147:VSN262147 WCE262147:WCJ262147 WMA262147:WMF262147 WVW262147:WWB262147 O327683:T327683 JK327683:JP327683 TG327683:TL327683 ADC327683:ADH327683 AMY327683:AND327683 AWU327683:AWZ327683 BGQ327683:BGV327683 BQM327683:BQR327683 CAI327683:CAN327683 CKE327683:CKJ327683 CUA327683:CUF327683 DDW327683:DEB327683 DNS327683:DNX327683 DXO327683:DXT327683 EHK327683:EHP327683 ERG327683:ERL327683 FBC327683:FBH327683 FKY327683:FLD327683 FUU327683:FUZ327683 GEQ327683:GEV327683 GOM327683:GOR327683 GYI327683:GYN327683 HIE327683:HIJ327683 HSA327683:HSF327683 IBW327683:ICB327683 ILS327683:ILX327683 IVO327683:IVT327683 JFK327683:JFP327683 JPG327683:JPL327683 JZC327683:JZH327683 KIY327683:KJD327683 KSU327683:KSZ327683 LCQ327683:LCV327683 LMM327683:LMR327683 LWI327683:LWN327683 MGE327683:MGJ327683 MQA327683:MQF327683 MZW327683:NAB327683 NJS327683:NJX327683 NTO327683:NTT327683 ODK327683:ODP327683 ONG327683:ONL327683 OXC327683:OXH327683 PGY327683:PHD327683 PQU327683:PQZ327683 QAQ327683:QAV327683 QKM327683:QKR327683 QUI327683:QUN327683 REE327683:REJ327683 ROA327683:ROF327683 RXW327683:RYB327683 SHS327683:SHX327683 SRO327683:SRT327683 TBK327683:TBP327683 TLG327683:TLL327683 TVC327683:TVH327683 UEY327683:UFD327683 UOU327683:UOZ327683 UYQ327683:UYV327683 VIM327683:VIR327683 VSI327683:VSN327683 WCE327683:WCJ327683 WMA327683:WMF327683 WVW327683:WWB327683 O393219:T393219 JK393219:JP393219 TG393219:TL393219 ADC393219:ADH393219 AMY393219:AND393219 AWU393219:AWZ393219 BGQ393219:BGV393219 BQM393219:BQR393219 CAI393219:CAN393219 CKE393219:CKJ393219 CUA393219:CUF393219 DDW393219:DEB393219 DNS393219:DNX393219 DXO393219:DXT393219 EHK393219:EHP393219 ERG393219:ERL393219 FBC393219:FBH393219 FKY393219:FLD393219 FUU393219:FUZ393219 GEQ393219:GEV393219 GOM393219:GOR393219 GYI393219:GYN393219 HIE393219:HIJ393219 HSA393219:HSF393219 IBW393219:ICB393219 ILS393219:ILX393219 IVO393219:IVT393219 JFK393219:JFP393219 JPG393219:JPL393219 JZC393219:JZH393219 KIY393219:KJD393219 KSU393219:KSZ393219 LCQ393219:LCV393219 LMM393219:LMR393219 LWI393219:LWN393219 MGE393219:MGJ393219 MQA393219:MQF393219 MZW393219:NAB393219 NJS393219:NJX393219 NTO393219:NTT393219 ODK393219:ODP393219 ONG393219:ONL393219 OXC393219:OXH393219 PGY393219:PHD393219 PQU393219:PQZ393219 QAQ393219:QAV393219 QKM393219:QKR393219 QUI393219:QUN393219 REE393219:REJ393219 ROA393219:ROF393219 RXW393219:RYB393219 SHS393219:SHX393219 SRO393219:SRT393219 TBK393219:TBP393219 TLG393219:TLL393219 TVC393219:TVH393219 UEY393219:UFD393219 UOU393219:UOZ393219 UYQ393219:UYV393219 VIM393219:VIR393219 VSI393219:VSN393219 WCE393219:WCJ393219 WMA393219:WMF393219 WVW393219:WWB393219 O458755:T458755 JK458755:JP458755 TG458755:TL458755 ADC458755:ADH458755 AMY458755:AND458755 AWU458755:AWZ458755 BGQ458755:BGV458755 BQM458755:BQR458755 CAI458755:CAN458755 CKE458755:CKJ458755 CUA458755:CUF458755 DDW458755:DEB458755 DNS458755:DNX458755 DXO458755:DXT458755 EHK458755:EHP458755 ERG458755:ERL458755 FBC458755:FBH458755 FKY458755:FLD458755 FUU458755:FUZ458755 GEQ458755:GEV458755 GOM458755:GOR458755 GYI458755:GYN458755 HIE458755:HIJ458755 HSA458755:HSF458755 IBW458755:ICB458755 ILS458755:ILX458755 IVO458755:IVT458755 JFK458755:JFP458755 JPG458755:JPL458755 JZC458755:JZH458755 KIY458755:KJD458755 KSU458755:KSZ458755 LCQ458755:LCV458755 LMM458755:LMR458755 LWI458755:LWN458755 MGE458755:MGJ458755 MQA458755:MQF458755 MZW458755:NAB458755 NJS458755:NJX458755 NTO458755:NTT458755 ODK458755:ODP458755 ONG458755:ONL458755 OXC458755:OXH458755 PGY458755:PHD458755 PQU458755:PQZ458755 QAQ458755:QAV458755 QKM458755:QKR458755 QUI458755:QUN458755 REE458755:REJ458755 ROA458755:ROF458755 RXW458755:RYB458755 SHS458755:SHX458755 SRO458755:SRT458755 TBK458755:TBP458755 TLG458755:TLL458755 TVC458755:TVH458755 UEY458755:UFD458755 UOU458755:UOZ458755 UYQ458755:UYV458755 VIM458755:VIR458755 VSI458755:VSN458755 WCE458755:WCJ458755 WMA458755:WMF458755 WVW458755:WWB458755 O524291:T524291 JK524291:JP524291 TG524291:TL524291 ADC524291:ADH524291 AMY524291:AND524291 AWU524291:AWZ524291 BGQ524291:BGV524291 BQM524291:BQR524291 CAI524291:CAN524291 CKE524291:CKJ524291 CUA524291:CUF524291 DDW524291:DEB524291 DNS524291:DNX524291 DXO524291:DXT524291 EHK524291:EHP524291 ERG524291:ERL524291 FBC524291:FBH524291 FKY524291:FLD524291 FUU524291:FUZ524291 GEQ524291:GEV524291 GOM524291:GOR524291 GYI524291:GYN524291 HIE524291:HIJ524291 HSA524291:HSF524291 IBW524291:ICB524291 ILS524291:ILX524291 IVO524291:IVT524291 JFK524291:JFP524291 JPG524291:JPL524291 JZC524291:JZH524291 KIY524291:KJD524291 KSU524291:KSZ524291 LCQ524291:LCV524291 LMM524291:LMR524291 LWI524291:LWN524291 MGE524291:MGJ524291 MQA524291:MQF524291 MZW524291:NAB524291 NJS524291:NJX524291 NTO524291:NTT524291 ODK524291:ODP524291 ONG524291:ONL524291 OXC524291:OXH524291 PGY524291:PHD524291 PQU524291:PQZ524291 QAQ524291:QAV524291 QKM524291:QKR524291 QUI524291:QUN524291 REE524291:REJ524291 ROA524291:ROF524291 RXW524291:RYB524291 SHS524291:SHX524291 SRO524291:SRT524291 TBK524291:TBP524291 TLG524291:TLL524291 TVC524291:TVH524291 UEY524291:UFD524291 UOU524291:UOZ524291 UYQ524291:UYV524291 VIM524291:VIR524291 VSI524291:VSN524291 WCE524291:WCJ524291 WMA524291:WMF524291 WVW524291:WWB524291 O589827:T589827 JK589827:JP589827 TG589827:TL589827 ADC589827:ADH589827 AMY589827:AND589827 AWU589827:AWZ589827 BGQ589827:BGV589827 BQM589827:BQR589827 CAI589827:CAN589827 CKE589827:CKJ589827 CUA589827:CUF589827 DDW589827:DEB589827 DNS589827:DNX589827 DXO589827:DXT589827 EHK589827:EHP589827 ERG589827:ERL589827 FBC589827:FBH589827 FKY589827:FLD589827 FUU589827:FUZ589827 GEQ589827:GEV589827 GOM589827:GOR589827 GYI589827:GYN589827 HIE589827:HIJ589827 HSA589827:HSF589827 IBW589827:ICB589827 ILS589827:ILX589827 IVO589827:IVT589827 JFK589827:JFP589827 JPG589827:JPL589827 JZC589827:JZH589827 KIY589827:KJD589827 KSU589827:KSZ589827 LCQ589827:LCV589827 LMM589827:LMR589827 LWI589827:LWN589827 MGE589827:MGJ589827 MQA589827:MQF589827 MZW589827:NAB589827 NJS589827:NJX589827 NTO589827:NTT589827 ODK589827:ODP589827 ONG589827:ONL589827 OXC589827:OXH589827 PGY589827:PHD589827 PQU589827:PQZ589827 QAQ589827:QAV589827 QKM589827:QKR589827 QUI589827:QUN589827 REE589827:REJ589827 ROA589827:ROF589827 RXW589827:RYB589827 SHS589827:SHX589827 SRO589827:SRT589827 TBK589827:TBP589827 TLG589827:TLL589827 TVC589827:TVH589827 UEY589827:UFD589827 UOU589827:UOZ589827 UYQ589827:UYV589827 VIM589827:VIR589827 VSI589827:VSN589827 WCE589827:WCJ589827 WMA589827:WMF589827 WVW589827:WWB589827 O655363:T655363 JK655363:JP655363 TG655363:TL655363 ADC655363:ADH655363 AMY655363:AND655363 AWU655363:AWZ655363 BGQ655363:BGV655363 BQM655363:BQR655363 CAI655363:CAN655363 CKE655363:CKJ655363 CUA655363:CUF655363 DDW655363:DEB655363 DNS655363:DNX655363 DXO655363:DXT655363 EHK655363:EHP655363 ERG655363:ERL655363 FBC655363:FBH655363 FKY655363:FLD655363 FUU655363:FUZ655363 GEQ655363:GEV655363 GOM655363:GOR655363 GYI655363:GYN655363 HIE655363:HIJ655363 HSA655363:HSF655363 IBW655363:ICB655363 ILS655363:ILX655363 IVO655363:IVT655363 JFK655363:JFP655363 JPG655363:JPL655363 JZC655363:JZH655363 KIY655363:KJD655363 KSU655363:KSZ655363 LCQ655363:LCV655363 LMM655363:LMR655363 LWI655363:LWN655363 MGE655363:MGJ655363 MQA655363:MQF655363 MZW655363:NAB655363 NJS655363:NJX655363 NTO655363:NTT655363 ODK655363:ODP655363 ONG655363:ONL655363 OXC655363:OXH655363 PGY655363:PHD655363 PQU655363:PQZ655363 QAQ655363:QAV655363 QKM655363:QKR655363 QUI655363:QUN655363 REE655363:REJ655363 ROA655363:ROF655363 RXW655363:RYB655363 SHS655363:SHX655363 SRO655363:SRT655363 TBK655363:TBP655363 TLG655363:TLL655363 TVC655363:TVH655363 UEY655363:UFD655363 UOU655363:UOZ655363 UYQ655363:UYV655363 VIM655363:VIR655363 VSI655363:VSN655363 WCE655363:WCJ655363 WMA655363:WMF655363 WVW655363:WWB655363 O720899:T720899 JK720899:JP720899 TG720899:TL720899 ADC720899:ADH720899 AMY720899:AND720899 AWU720899:AWZ720899 BGQ720899:BGV720899 BQM720899:BQR720899 CAI720899:CAN720899 CKE720899:CKJ720899 CUA720899:CUF720899 DDW720899:DEB720899 DNS720899:DNX720899 DXO720899:DXT720899 EHK720899:EHP720899 ERG720899:ERL720899 FBC720899:FBH720899 FKY720899:FLD720899 FUU720899:FUZ720899 GEQ720899:GEV720899 GOM720899:GOR720899 GYI720899:GYN720899 HIE720899:HIJ720899 HSA720899:HSF720899 IBW720899:ICB720899 ILS720899:ILX720899 IVO720899:IVT720899 JFK720899:JFP720899 JPG720899:JPL720899 JZC720899:JZH720899 KIY720899:KJD720899 KSU720899:KSZ720899 LCQ720899:LCV720899 LMM720899:LMR720899 LWI720899:LWN720899 MGE720899:MGJ720899 MQA720899:MQF720899 MZW720899:NAB720899 NJS720899:NJX720899 NTO720899:NTT720899 ODK720899:ODP720899 ONG720899:ONL720899 OXC720899:OXH720899 PGY720899:PHD720899 PQU720899:PQZ720899 QAQ720899:QAV720899 QKM720899:QKR720899 QUI720899:QUN720899 REE720899:REJ720899 ROA720899:ROF720899 RXW720899:RYB720899 SHS720899:SHX720899 SRO720899:SRT720899 TBK720899:TBP720899 TLG720899:TLL720899 TVC720899:TVH720899 UEY720899:UFD720899 UOU720899:UOZ720899 UYQ720899:UYV720899 VIM720899:VIR720899 VSI720899:VSN720899 WCE720899:WCJ720899 WMA720899:WMF720899 WVW720899:WWB720899 O786435:T786435 JK786435:JP786435 TG786435:TL786435 ADC786435:ADH786435 AMY786435:AND786435 AWU786435:AWZ786435 BGQ786435:BGV786435 BQM786435:BQR786435 CAI786435:CAN786435 CKE786435:CKJ786435 CUA786435:CUF786435 DDW786435:DEB786435 DNS786435:DNX786435 DXO786435:DXT786435 EHK786435:EHP786435 ERG786435:ERL786435 FBC786435:FBH786435 FKY786435:FLD786435 FUU786435:FUZ786435 GEQ786435:GEV786435 GOM786435:GOR786435 GYI786435:GYN786435 HIE786435:HIJ786435 HSA786435:HSF786435 IBW786435:ICB786435 ILS786435:ILX786435 IVO786435:IVT786435 JFK786435:JFP786435 JPG786435:JPL786435 JZC786435:JZH786435 KIY786435:KJD786435 KSU786435:KSZ786435 LCQ786435:LCV786435 LMM786435:LMR786435 LWI786435:LWN786435 MGE786435:MGJ786435 MQA786435:MQF786435 MZW786435:NAB786435 NJS786435:NJX786435 NTO786435:NTT786435 ODK786435:ODP786435 ONG786435:ONL786435 OXC786435:OXH786435 PGY786435:PHD786435 PQU786435:PQZ786435 QAQ786435:QAV786435 QKM786435:QKR786435 QUI786435:QUN786435 REE786435:REJ786435 ROA786435:ROF786435 RXW786435:RYB786435 SHS786435:SHX786435 SRO786435:SRT786435 TBK786435:TBP786435 TLG786435:TLL786435 TVC786435:TVH786435 UEY786435:UFD786435 UOU786435:UOZ786435 UYQ786435:UYV786435 VIM786435:VIR786435 VSI786435:VSN786435 WCE786435:WCJ786435 WMA786435:WMF786435 WVW786435:WWB786435 O851971:T851971 JK851971:JP851971 TG851971:TL851971 ADC851971:ADH851971 AMY851971:AND851971 AWU851971:AWZ851971 BGQ851971:BGV851971 BQM851971:BQR851971 CAI851971:CAN851971 CKE851971:CKJ851971 CUA851971:CUF851971 DDW851971:DEB851971 DNS851971:DNX851971 DXO851971:DXT851971 EHK851971:EHP851971 ERG851971:ERL851971 FBC851971:FBH851971 FKY851971:FLD851971 FUU851971:FUZ851971 GEQ851971:GEV851971 GOM851971:GOR851971 GYI851971:GYN851971 HIE851971:HIJ851971 HSA851971:HSF851971 IBW851971:ICB851971 ILS851971:ILX851971 IVO851971:IVT851971 JFK851971:JFP851971 JPG851971:JPL851971 JZC851971:JZH851971 KIY851971:KJD851971 KSU851971:KSZ851971 LCQ851971:LCV851971 LMM851971:LMR851971 LWI851971:LWN851971 MGE851971:MGJ851971 MQA851971:MQF851971 MZW851971:NAB851971 NJS851971:NJX851971 NTO851971:NTT851971 ODK851971:ODP851971 ONG851971:ONL851971 OXC851971:OXH851971 PGY851971:PHD851971 PQU851971:PQZ851971 QAQ851971:QAV851971 QKM851971:QKR851971 QUI851971:QUN851971 REE851971:REJ851971 ROA851971:ROF851971 RXW851971:RYB851971 SHS851971:SHX851971 SRO851971:SRT851971 TBK851971:TBP851971 TLG851971:TLL851971 TVC851971:TVH851971 UEY851971:UFD851971 UOU851971:UOZ851971 UYQ851971:UYV851971 VIM851971:VIR851971 VSI851971:VSN851971 WCE851971:WCJ851971 WMA851971:WMF851971 WVW851971:WWB851971 O917507:T917507 JK917507:JP917507 TG917507:TL917507 ADC917507:ADH917507 AMY917507:AND917507 AWU917507:AWZ917507 BGQ917507:BGV917507 BQM917507:BQR917507 CAI917507:CAN917507 CKE917507:CKJ917507 CUA917507:CUF917507 DDW917507:DEB917507 DNS917507:DNX917507 DXO917507:DXT917507 EHK917507:EHP917507 ERG917507:ERL917507 FBC917507:FBH917507 FKY917507:FLD917507 FUU917507:FUZ917507 GEQ917507:GEV917507 GOM917507:GOR917507 GYI917507:GYN917507 HIE917507:HIJ917507 HSA917507:HSF917507 IBW917507:ICB917507 ILS917507:ILX917507 IVO917507:IVT917507 JFK917507:JFP917507 JPG917507:JPL917507 JZC917507:JZH917507 KIY917507:KJD917507 KSU917507:KSZ917507 LCQ917507:LCV917507 LMM917507:LMR917507 LWI917507:LWN917507 MGE917507:MGJ917507 MQA917507:MQF917507 MZW917507:NAB917507 NJS917507:NJX917507 NTO917507:NTT917507 ODK917507:ODP917507 ONG917507:ONL917507 OXC917507:OXH917507 PGY917507:PHD917507 PQU917507:PQZ917507 QAQ917507:QAV917507 QKM917507:QKR917507 QUI917507:QUN917507 REE917507:REJ917507 ROA917507:ROF917507 RXW917507:RYB917507 SHS917507:SHX917507 SRO917507:SRT917507 TBK917507:TBP917507 TLG917507:TLL917507 TVC917507:TVH917507 UEY917507:UFD917507 UOU917507:UOZ917507 UYQ917507:UYV917507 VIM917507:VIR917507 VSI917507:VSN917507 WCE917507:WCJ917507 WMA917507:WMF917507 WVW917507:WWB917507 O983043:T983043 JK983043:JP983043 TG983043:TL983043 ADC983043:ADH983043 AMY983043:AND983043 AWU983043:AWZ983043 BGQ983043:BGV983043 BQM983043:BQR983043 CAI983043:CAN983043 CKE983043:CKJ983043 CUA983043:CUF983043 DDW983043:DEB983043 DNS983043:DNX983043 DXO983043:DXT983043 EHK983043:EHP983043 ERG983043:ERL983043 FBC983043:FBH983043 FKY983043:FLD983043 FUU983043:FUZ983043 GEQ983043:GEV983043 GOM983043:GOR983043 GYI983043:GYN983043 HIE983043:HIJ983043 HSA983043:HSF983043 IBW983043:ICB983043 ILS983043:ILX983043 IVO983043:IVT983043 JFK983043:JFP983043 JPG983043:JPL983043 JZC983043:JZH983043 KIY983043:KJD983043 KSU983043:KSZ983043 LCQ983043:LCV983043 LMM983043:LMR983043 LWI983043:LWN983043 MGE983043:MGJ983043 MQA983043:MQF983043 MZW983043:NAB983043 NJS983043:NJX983043 NTO983043:NTT983043 ODK983043:ODP983043 ONG983043:ONL983043 OXC983043:OXH983043 PGY983043:PHD983043 PQU983043:PQZ983043 QAQ983043:QAV983043 QKM983043:QKR983043 QUI983043:QUN983043 REE983043:REJ983043 ROA983043:ROF983043 RXW983043:RYB983043 SHS983043:SHX983043 SRO983043:SRT983043 TBK983043:TBP983043 TLG983043:TLL983043 TVC983043:TVH983043 UEY983043:UFD983043 UOU983043:UOZ983043 UYQ983043:UYV983043 VIM983043:VIR983043 VSI983043:VSN983043 WCE983043:WCJ983043 WMA983043:WMF983043 WVW983043:WWB983043"/>
    <dataValidation type="list" allowBlank="1" showInputMessage="1" showErrorMessage="1" prompt="プルダウンメニューから選択してください。" sqref="O2:T2 JK2:JP2 TG2:TL2 ADC2:ADH2 AMY2:AND2 AWU2:AWZ2 BGQ2:BGV2 BQM2:BQR2 CAI2:CAN2 CKE2:CKJ2 CUA2:CUF2 DDW2:DEB2 DNS2:DNX2 DXO2:DXT2 EHK2:EHP2 ERG2:ERL2 FBC2:FBH2 FKY2:FLD2 FUU2:FUZ2 GEQ2:GEV2 GOM2:GOR2 GYI2:GYN2 HIE2:HIJ2 HSA2:HSF2 IBW2:ICB2 ILS2:ILX2 IVO2:IVT2 JFK2:JFP2 JPG2:JPL2 JZC2:JZH2 KIY2:KJD2 KSU2:KSZ2 LCQ2:LCV2 LMM2:LMR2 LWI2:LWN2 MGE2:MGJ2 MQA2:MQF2 MZW2:NAB2 NJS2:NJX2 NTO2:NTT2 ODK2:ODP2 ONG2:ONL2 OXC2:OXH2 PGY2:PHD2 PQU2:PQZ2 QAQ2:QAV2 QKM2:QKR2 QUI2:QUN2 REE2:REJ2 ROA2:ROF2 RXW2:RYB2 SHS2:SHX2 SRO2:SRT2 TBK2:TBP2 TLG2:TLL2 TVC2:TVH2 UEY2:UFD2 UOU2:UOZ2 UYQ2:UYV2 VIM2:VIR2 VSI2:VSN2 WCE2:WCJ2 WMA2:WMF2 WVW2:WWB2 O65538:T65538 JK65538:JP65538 TG65538:TL65538 ADC65538:ADH65538 AMY65538:AND65538 AWU65538:AWZ65538 BGQ65538:BGV65538 BQM65538:BQR65538 CAI65538:CAN65538 CKE65538:CKJ65538 CUA65538:CUF65538 DDW65538:DEB65538 DNS65538:DNX65538 DXO65538:DXT65538 EHK65538:EHP65538 ERG65538:ERL65538 FBC65538:FBH65538 FKY65538:FLD65538 FUU65538:FUZ65538 GEQ65538:GEV65538 GOM65538:GOR65538 GYI65538:GYN65538 HIE65538:HIJ65538 HSA65538:HSF65538 IBW65538:ICB65538 ILS65538:ILX65538 IVO65538:IVT65538 JFK65538:JFP65538 JPG65538:JPL65538 JZC65538:JZH65538 KIY65538:KJD65538 KSU65538:KSZ65538 LCQ65538:LCV65538 LMM65538:LMR65538 LWI65538:LWN65538 MGE65538:MGJ65538 MQA65538:MQF65538 MZW65538:NAB65538 NJS65538:NJX65538 NTO65538:NTT65538 ODK65538:ODP65538 ONG65538:ONL65538 OXC65538:OXH65538 PGY65538:PHD65538 PQU65538:PQZ65538 QAQ65538:QAV65538 QKM65538:QKR65538 QUI65538:QUN65538 REE65538:REJ65538 ROA65538:ROF65538 RXW65538:RYB65538 SHS65538:SHX65538 SRO65538:SRT65538 TBK65538:TBP65538 TLG65538:TLL65538 TVC65538:TVH65538 UEY65538:UFD65538 UOU65538:UOZ65538 UYQ65538:UYV65538 VIM65538:VIR65538 VSI65538:VSN65538 WCE65538:WCJ65538 WMA65538:WMF65538 WVW65538:WWB65538 O131074:T131074 JK131074:JP131074 TG131074:TL131074 ADC131074:ADH131074 AMY131074:AND131074 AWU131074:AWZ131074 BGQ131074:BGV131074 BQM131074:BQR131074 CAI131074:CAN131074 CKE131074:CKJ131074 CUA131074:CUF131074 DDW131074:DEB131074 DNS131074:DNX131074 DXO131074:DXT131074 EHK131074:EHP131074 ERG131074:ERL131074 FBC131074:FBH131074 FKY131074:FLD131074 FUU131074:FUZ131074 GEQ131074:GEV131074 GOM131074:GOR131074 GYI131074:GYN131074 HIE131074:HIJ131074 HSA131074:HSF131074 IBW131074:ICB131074 ILS131074:ILX131074 IVO131074:IVT131074 JFK131074:JFP131074 JPG131074:JPL131074 JZC131074:JZH131074 KIY131074:KJD131074 KSU131074:KSZ131074 LCQ131074:LCV131074 LMM131074:LMR131074 LWI131074:LWN131074 MGE131074:MGJ131074 MQA131074:MQF131074 MZW131074:NAB131074 NJS131074:NJX131074 NTO131074:NTT131074 ODK131074:ODP131074 ONG131074:ONL131074 OXC131074:OXH131074 PGY131074:PHD131074 PQU131074:PQZ131074 QAQ131074:QAV131074 QKM131074:QKR131074 QUI131074:QUN131074 REE131074:REJ131074 ROA131074:ROF131074 RXW131074:RYB131074 SHS131074:SHX131074 SRO131074:SRT131074 TBK131074:TBP131074 TLG131074:TLL131074 TVC131074:TVH131074 UEY131074:UFD131074 UOU131074:UOZ131074 UYQ131074:UYV131074 VIM131074:VIR131074 VSI131074:VSN131074 WCE131074:WCJ131074 WMA131074:WMF131074 WVW131074:WWB131074 O196610:T196610 JK196610:JP196610 TG196610:TL196610 ADC196610:ADH196610 AMY196610:AND196610 AWU196610:AWZ196610 BGQ196610:BGV196610 BQM196610:BQR196610 CAI196610:CAN196610 CKE196610:CKJ196610 CUA196610:CUF196610 DDW196610:DEB196610 DNS196610:DNX196610 DXO196610:DXT196610 EHK196610:EHP196610 ERG196610:ERL196610 FBC196610:FBH196610 FKY196610:FLD196610 FUU196610:FUZ196610 GEQ196610:GEV196610 GOM196610:GOR196610 GYI196610:GYN196610 HIE196610:HIJ196610 HSA196610:HSF196610 IBW196610:ICB196610 ILS196610:ILX196610 IVO196610:IVT196610 JFK196610:JFP196610 JPG196610:JPL196610 JZC196610:JZH196610 KIY196610:KJD196610 KSU196610:KSZ196610 LCQ196610:LCV196610 LMM196610:LMR196610 LWI196610:LWN196610 MGE196610:MGJ196610 MQA196610:MQF196610 MZW196610:NAB196610 NJS196610:NJX196610 NTO196610:NTT196610 ODK196610:ODP196610 ONG196610:ONL196610 OXC196610:OXH196610 PGY196610:PHD196610 PQU196610:PQZ196610 QAQ196610:QAV196610 QKM196610:QKR196610 QUI196610:QUN196610 REE196610:REJ196610 ROA196610:ROF196610 RXW196610:RYB196610 SHS196610:SHX196610 SRO196610:SRT196610 TBK196610:TBP196610 TLG196610:TLL196610 TVC196610:TVH196610 UEY196610:UFD196610 UOU196610:UOZ196610 UYQ196610:UYV196610 VIM196610:VIR196610 VSI196610:VSN196610 WCE196610:WCJ196610 WMA196610:WMF196610 WVW196610:WWB196610 O262146:T262146 JK262146:JP262146 TG262146:TL262146 ADC262146:ADH262146 AMY262146:AND262146 AWU262146:AWZ262146 BGQ262146:BGV262146 BQM262146:BQR262146 CAI262146:CAN262146 CKE262146:CKJ262146 CUA262146:CUF262146 DDW262146:DEB262146 DNS262146:DNX262146 DXO262146:DXT262146 EHK262146:EHP262146 ERG262146:ERL262146 FBC262146:FBH262146 FKY262146:FLD262146 FUU262146:FUZ262146 GEQ262146:GEV262146 GOM262146:GOR262146 GYI262146:GYN262146 HIE262146:HIJ262146 HSA262146:HSF262146 IBW262146:ICB262146 ILS262146:ILX262146 IVO262146:IVT262146 JFK262146:JFP262146 JPG262146:JPL262146 JZC262146:JZH262146 KIY262146:KJD262146 KSU262146:KSZ262146 LCQ262146:LCV262146 LMM262146:LMR262146 LWI262146:LWN262146 MGE262146:MGJ262146 MQA262146:MQF262146 MZW262146:NAB262146 NJS262146:NJX262146 NTO262146:NTT262146 ODK262146:ODP262146 ONG262146:ONL262146 OXC262146:OXH262146 PGY262146:PHD262146 PQU262146:PQZ262146 QAQ262146:QAV262146 QKM262146:QKR262146 QUI262146:QUN262146 REE262146:REJ262146 ROA262146:ROF262146 RXW262146:RYB262146 SHS262146:SHX262146 SRO262146:SRT262146 TBK262146:TBP262146 TLG262146:TLL262146 TVC262146:TVH262146 UEY262146:UFD262146 UOU262146:UOZ262146 UYQ262146:UYV262146 VIM262146:VIR262146 VSI262146:VSN262146 WCE262146:WCJ262146 WMA262146:WMF262146 WVW262146:WWB262146 O327682:T327682 JK327682:JP327682 TG327682:TL327682 ADC327682:ADH327682 AMY327682:AND327682 AWU327682:AWZ327682 BGQ327682:BGV327682 BQM327682:BQR327682 CAI327682:CAN327682 CKE327682:CKJ327682 CUA327682:CUF327682 DDW327682:DEB327682 DNS327682:DNX327682 DXO327682:DXT327682 EHK327682:EHP327682 ERG327682:ERL327682 FBC327682:FBH327682 FKY327682:FLD327682 FUU327682:FUZ327682 GEQ327682:GEV327682 GOM327682:GOR327682 GYI327682:GYN327682 HIE327682:HIJ327682 HSA327682:HSF327682 IBW327682:ICB327682 ILS327682:ILX327682 IVO327682:IVT327682 JFK327682:JFP327682 JPG327682:JPL327682 JZC327682:JZH327682 KIY327682:KJD327682 KSU327682:KSZ327682 LCQ327682:LCV327682 LMM327682:LMR327682 LWI327682:LWN327682 MGE327682:MGJ327682 MQA327682:MQF327682 MZW327682:NAB327682 NJS327682:NJX327682 NTO327682:NTT327682 ODK327682:ODP327682 ONG327682:ONL327682 OXC327682:OXH327682 PGY327682:PHD327682 PQU327682:PQZ327682 QAQ327682:QAV327682 QKM327682:QKR327682 QUI327682:QUN327682 REE327682:REJ327682 ROA327682:ROF327682 RXW327682:RYB327682 SHS327682:SHX327682 SRO327682:SRT327682 TBK327682:TBP327682 TLG327682:TLL327682 TVC327682:TVH327682 UEY327682:UFD327682 UOU327682:UOZ327682 UYQ327682:UYV327682 VIM327682:VIR327682 VSI327682:VSN327682 WCE327682:WCJ327682 WMA327682:WMF327682 WVW327682:WWB327682 O393218:T393218 JK393218:JP393218 TG393218:TL393218 ADC393218:ADH393218 AMY393218:AND393218 AWU393218:AWZ393218 BGQ393218:BGV393218 BQM393218:BQR393218 CAI393218:CAN393218 CKE393218:CKJ393218 CUA393218:CUF393218 DDW393218:DEB393218 DNS393218:DNX393218 DXO393218:DXT393218 EHK393218:EHP393218 ERG393218:ERL393218 FBC393218:FBH393218 FKY393218:FLD393218 FUU393218:FUZ393218 GEQ393218:GEV393218 GOM393218:GOR393218 GYI393218:GYN393218 HIE393218:HIJ393218 HSA393218:HSF393218 IBW393218:ICB393218 ILS393218:ILX393218 IVO393218:IVT393218 JFK393218:JFP393218 JPG393218:JPL393218 JZC393218:JZH393218 KIY393218:KJD393218 KSU393218:KSZ393218 LCQ393218:LCV393218 LMM393218:LMR393218 LWI393218:LWN393218 MGE393218:MGJ393218 MQA393218:MQF393218 MZW393218:NAB393218 NJS393218:NJX393218 NTO393218:NTT393218 ODK393218:ODP393218 ONG393218:ONL393218 OXC393218:OXH393218 PGY393218:PHD393218 PQU393218:PQZ393218 QAQ393218:QAV393218 QKM393218:QKR393218 QUI393218:QUN393218 REE393218:REJ393218 ROA393218:ROF393218 RXW393218:RYB393218 SHS393218:SHX393218 SRO393218:SRT393218 TBK393218:TBP393218 TLG393218:TLL393218 TVC393218:TVH393218 UEY393218:UFD393218 UOU393218:UOZ393218 UYQ393218:UYV393218 VIM393218:VIR393218 VSI393218:VSN393218 WCE393218:WCJ393218 WMA393218:WMF393218 WVW393218:WWB393218 O458754:T458754 JK458754:JP458754 TG458754:TL458754 ADC458754:ADH458754 AMY458754:AND458754 AWU458754:AWZ458754 BGQ458754:BGV458754 BQM458754:BQR458754 CAI458754:CAN458754 CKE458754:CKJ458754 CUA458754:CUF458754 DDW458754:DEB458754 DNS458754:DNX458754 DXO458754:DXT458754 EHK458754:EHP458754 ERG458754:ERL458754 FBC458754:FBH458754 FKY458754:FLD458754 FUU458754:FUZ458754 GEQ458754:GEV458754 GOM458754:GOR458754 GYI458754:GYN458754 HIE458754:HIJ458754 HSA458754:HSF458754 IBW458754:ICB458754 ILS458754:ILX458754 IVO458754:IVT458754 JFK458754:JFP458754 JPG458754:JPL458754 JZC458754:JZH458754 KIY458754:KJD458754 KSU458754:KSZ458754 LCQ458754:LCV458754 LMM458754:LMR458754 LWI458754:LWN458754 MGE458754:MGJ458754 MQA458754:MQF458754 MZW458754:NAB458754 NJS458754:NJX458754 NTO458754:NTT458754 ODK458754:ODP458754 ONG458754:ONL458754 OXC458754:OXH458754 PGY458754:PHD458754 PQU458754:PQZ458754 QAQ458754:QAV458754 QKM458754:QKR458754 QUI458754:QUN458754 REE458754:REJ458754 ROA458754:ROF458754 RXW458754:RYB458754 SHS458754:SHX458754 SRO458754:SRT458754 TBK458754:TBP458754 TLG458754:TLL458754 TVC458754:TVH458754 UEY458754:UFD458754 UOU458754:UOZ458754 UYQ458754:UYV458754 VIM458754:VIR458754 VSI458754:VSN458754 WCE458754:WCJ458754 WMA458754:WMF458754 WVW458754:WWB458754 O524290:T524290 JK524290:JP524290 TG524290:TL524290 ADC524290:ADH524290 AMY524290:AND524290 AWU524290:AWZ524290 BGQ524290:BGV524290 BQM524290:BQR524290 CAI524290:CAN524290 CKE524290:CKJ524290 CUA524290:CUF524290 DDW524290:DEB524290 DNS524290:DNX524290 DXO524290:DXT524290 EHK524290:EHP524290 ERG524290:ERL524290 FBC524290:FBH524290 FKY524290:FLD524290 FUU524290:FUZ524290 GEQ524290:GEV524290 GOM524290:GOR524290 GYI524290:GYN524290 HIE524290:HIJ524290 HSA524290:HSF524290 IBW524290:ICB524290 ILS524290:ILX524290 IVO524290:IVT524290 JFK524290:JFP524290 JPG524290:JPL524290 JZC524290:JZH524290 KIY524290:KJD524290 KSU524290:KSZ524290 LCQ524290:LCV524290 LMM524290:LMR524290 LWI524290:LWN524290 MGE524290:MGJ524290 MQA524290:MQF524290 MZW524290:NAB524290 NJS524290:NJX524290 NTO524290:NTT524290 ODK524290:ODP524290 ONG524290:ONL524290 OXC524290:OXH524290 PGY524290:PHD524290 PQU524290:PQZ524290 QAQ524290:QAV524290 QKM524290:QKR524290 QUI524290:QUN524290 REE524290:REJ524290 ROA524290:ROF524290 RXW524290:RYB524290 SHS524290:SHX524290 SRO524290:SRT524290 TBK524290:TBP524290 TLG524290:TLL524290 TVC524290:TVH524290 UEY524290:UFD524290 UOU524290:UOZ524290 UYQ524290:UYV524290 VIM524290:VIR524290 VSI524290:VSN524290 WCE524290:WCJ524290 WMA524290:WMF524290 WVW524290:WWB524290 O589826:T589826 JK589826:JP589826 TG589826:TL589826 ADC589826:ADH589826 AMY589826:AND589826 AWU589826:AWZ589826 BGQ589826:BGV589826 BQM589826:BQR589826 CAI589826:CAN589826 CKE589826:CKJ589826 CUA589826:CUF589826 DDW589826:DEB589826 DNS589826:DNX589826 DXO589826:DXT589826 EHK589826:EHP589826 ERG589826:ERL589826 FBC589826:FBH589826 FKY589826:FLD589826 FUU589826:FUZ589826 GEQ589826:GEV589826 GOM589826:GOR589826 GYI589826:GYN589826 HIE589826:HIJ589826 HSA589826:HSF589826 IBW589826:ICB589826 ILS589826:ILX589826 IVO589826:IVT589826 JFK589826:JFP589826 JPG589826:JPL589826 JZC589826:JZH589826 KIY589826:KJD589826 KSU589826:KSZ589826 LCQ589826:LCV589826 LMM589826:LMR589826 LWI589826:LWN589826 MGE589826:MGJ589826 MQA589826:MQF589826 MZW589826:NAB589826 NJS589826:NJX589826 NTO589826:NTT589826 ODK589826:ODP589826 ONG589826:ONL589826 OXC589826:OXH589826 PGY589826:PHD589826 PQU589826:PQZ589826 QAQ589826:QAV589826 QKM589826:QKR589826 QUI589826:QUN589826 REE589826:REJ589826 ROA589826:ROF589826 RXW589826:RYB589826 SHS589826:SHX589826 SRO589826:SRT589826 TBK589826:TBP589826 TLG589826:TLL589826 TVC589826:TVH589826 UEY589826:UFD589826 UOU589826:UOZ589826 UYQ589826:UYV589826 VIM589826:VIR589826 VSI589826:VSN589826 WCE589826:WCJ589826 WMA589826:WMF589826 WVW589826:WWB589826 O655362:T655362 JK655362:JP655362 TG655362:TL655362 ADC655362:ADH655362 AMY655362:AND655362 AWU655362:AWZ655362 BGQ655362:BGV655362 BQM655362:BQR655362 CAI655362:CAN655362 CKE655362:CKJ655362 CUA655362:CUF655362 DDW655362:DEB655362 DNS655362:DNX655362 DXO655362:DXT655362 EHK655362:EHP655362 ERG655362:ERL655362 FBC655362:FBH655362 FKY655362:FLD655362 FUU655362:FUZ655362 GEQ655362:GEV655362 GOM655362:GOR655362 GYI655362:GYN655362 HIE655362:HIJ655362 HSA655362:HSF655362 IBW655362:ICB655362 ILS655362:ILX655362 IVO655362:IVT655362 JFK655362:JFP655362 JPG655362:JPL655362 JZC655362:JZH655362 KIY655362:KJD655362 KSU655362:KSZ655362 LCQ655362:LCV655362 LMM655362:LMR655362 LWI655362:LWN655362 MGE655362:MGJ655362 MQA655362:MQF655362 MZW655362:NAB655362 NJS655362:NJX655362 NTO655362:NTT655362 ODK655362:ODP655362 ONG655362:ONL655362 OXC655362:OXH655362 PGY655362:PHD655362 PQU655362:PQZ655362 QAQ655362:QAV655362 QKM655362:QKR655362 QUI655362:QUN655362 REE655362:REJ655362 ROA655362:ROF655362 RXW655362:RYB655362 SHS655362:SHX655362 SRO655362:SRT655362 TBK655362:TBP655362 TLG655362:TLL655362 TVC655362:TVH655362 UEY655362:UFD655362 UOU655362:UOZ655362 UYQ655362:UYV655362 VIM655362:VIR655362 VSI655362:VSN655362 WCE655362:WCJ655362 WMA655362:WMF655362 WVW655362:WWB655362 O720898:T720898 JK720898:JP720898 TG720898:TL720898 ADC720898:ADH720898 AMY720898:AND720898 AWU720898:AWZ720898 BGQ720898:BGV720898 BQM720898:BQR720898 CAI720898:CAN720898 CKE720898:CKJ720898 CUA720898:CUF720898 DDW720898:DEB720898 DNS720898:DNX720898 DXO720898:DXT720898 EHK720898:EHP720898 ERG720898:ERL720898 FBC720898:FBH720898 FKY720898:FLD720898 FUU720898:FUZ720898 GEQ720898:GEV720898 GOM720898:GOR720898 GYI720898:GYN720898 HIE720898:HIJ720898 HSA720898:HSF720898 IBW720898:ICB720898 ILS720898:ILX720898 IVO720898:IVT720898 JFK720898:JFP720898 JPG720898:JPL720898 JZC720898:JZH720898 KIY720898:KJD720898 KSU720898:KSZ720898 LCQ720898:LCV720898 LMM720898:LMR720898 LWI720898:LWN720898 MGE720898:MGJ720898 MQA720898:MQF720898 MZW720898:NAB720898 NJS720898:NJX720898 NTO720898:NTT720898 ODK720898:ODP720898 ONG720898:ONL720898 OXC720898:OXH720898 PGY720898:PHD720898 PQU720898:PQZ720898 QAQ720898:QAV720898 QKM720898:QKR720898 QUI720898:QUN720898 REE720898:REJ720898 ROA720898:ROF720898 RXW720898:RYB720898 SHS720898:SHX720898 SRO720898:SRT720898 TBK720898:TBP720898 TLG720898:TLL720898 TVC720898:TVH720898 UEY720898:UFD720898 UOU720898:UOZ720898 UYQ720898:UYV720898 VIM720898:VIR720898 VSI720898:VSN720898 WCE720898:WCJ720898 WMA720898:WMF720898 WVW720898:WWB720898 O786434:T786434 JK786434:JP786434 TG786434:TL786434 ADC786434:ADH786434 AMY786434:AND786434 AWU786434:AWZ786434 BGQ786434:BGV786434 BQM786434:BQR786434 CAI786434:CAN786434 CKE786434:CKJ786434 CUA786434:CUF786434 DDW786434:DEB786434 DNS786434:DNX786434 DXO786434:DXT786434 EHK786434:EHP786434 ERG786434:ERL786434 FBC786434:FBH786434 FKY786434:FLD786434 FUU786434:FUZ786434 GEQ786434:GEV786434 GOM786434:GOR786434 GYI786434:GYN786434 HIE786434:HIJ786434 HSA786434:HSF786434 IBW786434:ICB786434 ILS786434:ILX786434 IVO786434:IVT786434 JFK786434:JFP786434 JPG786434:JPL786434 JZC786434:JZH786434 KIY786434:KJD786434 KSU786434:KSZ786434 LCQ786434:LCV786434 LMM786434:LMR786434 LWI786434:LWN786434 MGE786434:MGJ786434 MQA786434:MQF786434 MZW786434:NAB786434 NJS786434:NJX786434 NTO786434:NTT786434 ODK786434:ODP786434 ONG786434:ONL786434 OXC786434:OXH786434 PGY786434:PHD786434 PQU786434:PQZ786434 QAQ786434:QAV786434 QKM786434:QKR786434 QUI786434:QUN786434 REE786434:REJ786434 ROA786434:ROF786434 RXW786434:RYB786434 SHS786434:SHX786434 SRO786434:SRT786434 TBK786434:TBP786434 TLG786434:TLL786434 TVC786434:TVH786434 UEY786434:UFD786434 UOU786434:UOZ786434 UYQ786434:UYV786434 VIM786434:VIR786434 VSI786434:VSN786434 WCE786434:WCJ786434 WMA786434:WMF786434 WVW786434:WWB786434 O851970:T851970 JK851970:JP851970 TG851970:TL851970 ADC851970:ADH851970 AMY851970:AND851970 AWU851970:AWZ851970 BGQ851970:BGV851970 BQM851970:BQR851970 CAI851970:CAN851970 CKE851970:CKJ851970 CUA851970:CUF851970 DDW851970:DEB851970 DNS851970:DNX851970 DXO851970:DXT851970 EHK851970:EHP851970 ERG851970:ERL851970 FBC851970:FBH851970 FKY851970:FLD851970 FUU851970:FUZ851970 GEQ851970:GEV851970 GOM851970:GOR851970 GYI851970:GYN851970 HIE851970:HIJ851970 HSA851970:HSF851970 IBW851970:ICB851970 ILS851970:ILX851970 IVO851970:IVT851970 JFK851970:JFP851970 JPG851970:JPL851970 JZC851970:JZH851970 KIY851970:KJD851970 KSU851970:KSZ851970 LCQ851970:LCV851970 LMM851970:LMR851970 LWI851970:LWN851970 MGE851970:MGJ851970 MQA851970:MQF851970 MZW851970:NAB851970 NJS851970:NJX851970 NTO851970:NTT851970 ODK851970:ODP851970 ONG851970:ONL851970 OXC851970:OXH851970 PGY851970:PHD851970 PQU851970:PQZ851970 QAQ851970:QAV851970 QKM851970:QKR851970 QUI851970:QUN851970 REE851970:REJ851970 ROA851970:ROF851970 RXW851970:RYB851970 SHS851970:SHX851970 SRO851970:SRT851970 TBK851970:TBP851970 TLG851970:TLL851970 TVC851970:TVH851970 UEY851970:UFD851970 UOU851970:UOZ851970 UYQ851970:UYV851970 VIM851970:VIR851970 VSI851970:VSN851970 WCE851970:WCJ851970 WMA851970:WMF851970 WVW851970:WWB851970 O917506:T917506 JK917506:JP917506 TG917506:TL917506 ADC917506:ADH917506 AMY917506:AND917506 AWU917506:AWZ917506 BGQ917506:BGV917506 BQM917506:BQR917506 CAI917506:CAN917506 CKE917506:CKJ917506 CUA917506:CUF917506 DDW917506:DEB917506 DNS917506:DNX917506 DXO917506:DXT917506 EHK917506:EHP917506 ERG917506:ERL917506 FBC917506:FBH917506 FKY917506:FLD917506 FUU917506:FUZ917506 GEQ917506:GEV917506 GOM917506:GOR917506 GYI917506:GYN917506 HIE917506:HIJ917506 HSA917506:HSF917506 IBW917506:ICB917506 ILS917506:ILX917506 IVO917506:IVT917506 JFK917506:JFP917506 JPG917506:JPL917506 JZC917506:JZH917506 KIY917506:KJD917506 KSU917506:KSZ917506 LCQ917506:LCV917506 LMM917506:LMR917506 LWI917506:LWN917506 MGE917506:MGJ917506 MQA917506:MQF917506 MZW917506:NAB917506 NJS917506:NJX917506 NTO917506:NTT917506 ODK917506:ODP917506 ONG917506:ONL917506 OXC917506:OXH917506 PGY917506:PHD917506 PQU917506:PQZ917506 QAQ917506:QAV917506 QKM917506:QKR917506 QUI917506:QUN917506 REE917506:REJ917506 ROA917506:ROF917506 RXW917506:RYB917506 SHS917506:SHX917506 SRO917506:SRT917506 TBK917506:TBP917506 TLG917506:TLL917506 TVC917506:TVH917506 UEY917506:UFD917506 UOU917506:UOZ917506 UYQ917506:UYV917506 VIM917506:VIR917506 VSI917506:VSN917506 WCE917506:WCJ917506 WMA917506:WMF917506 WVW917506:WWB917506 O983042:T983042 JK983042:JP983042 TG983042:TL983042 ADC983042:ADH983042 AMY983042:AND983042 AWU983042:AWZ983042 BGQ983042:BGV983042 BQM983042:BQR983042 CAI983042:CAN983042 CKE983042:CKJ983042 CUA983042:CUF983042 DDW983042:DEB983042 DNS983042:DNX983042 DXO983042:DXT983042 EHK983042:EHP983042 ERG983042:ERL983042 FBC983042:FBH983042 FKY983042:FLD983042 FUU983042:FUZ983042 GEQ983042:GEV983042 GOM983042:GOR983042 GYI983042:GYN983042 HIE983042:HIJ983042 HSA983042:HSF983042 IBW983042:ICB983042 ILS983042:ILX983042 IVO983042:IVT983042 JFK983042:JFP983042 JPG983042:JPL983042 JZC983042:JZH983042 KIY983042:KJD983042 KSU983042:KSZ983042 LCQ983042:LCV983042 LMM983042:LMR983042 LWI983042:LWN983042 MGE983042:MGJ983042 MQA983042:MQF983042 MZW983042:NAB983042 NJS983042:NJX983042 NTO983042:NTT983042 ODK983042:ODP983042 ONG983042:ONL983042 OXC983042:OXH983042 PGY983042:PHD983042 PQU983042:PQZ983042 QAQ983042:QAV983042 QKM983042:QKR983042 QUI983042:QUN983042 REE983042:REJ983042 ROA983042:ROF983042 RXW983042:RYB983042 SHS983042:SHX983042 SRO983042:SRT983042 TBK983042:TBP983042 TLG983042:TLL983042 TVC983042:TVH983042 UEY983042:UFD983042 UOU983042:UOZ983042 UYQ983042:UYV983042 VIM983042:VIR983042 VSI983042:VSN983042 WCE983042:WCJ983042 WMA983042:WMF983042 WVW983042:WWB983042">
      <formula1>"Ａコース　「科学技術体験コース」,Ｂコース 「共同研究活動コース」,Ｃコース 「科学技術研修コース」"</formula1>
    </dataValidation>
    <dataValidation allowBlank="1" showErrorMessage="1" sqref="C11:D35 IY11:IZ35 SU11:SV35 ACQ11:ACR35 AMM11:AMN35 AWI11:AWJ35 BGE11:BGF35 BQA11:BQB35 BZW11:BZX35 CJS11:CJT35 CTO11:CTP35 DDK11:DDL35 DNG11:DNH35 DXC11:DXD35 EGY11:EGZ35 EQU11:EQV35 FAQ11:FAR35 FKM11:FKN35 FUI11:FUJ35 GEE11:GEF35 GOA11:GOB35 GXW11:GXX35 HHS11:HHT35 HRO11:HRP35 IBK11:IBL35 ILG11:ILH35 IVC11:IVD35 JEY11:JEZ35 JOU11:JOV35 JYQ11:JYR35 KIM11:KIN35 KSI11:KSJ35 LCE11:LCF35 LMA11:LMB35 LVW11:LVX35 MFS11:MFT35 MPO11:MPP35 MZK11:MZL35 NJG11:NJH35 NTC11:NTD35 OCY11:OCZ35 OMU11:OMV35 OWQ11:OWR35 PGM11:PGN35 PQI11:PQJ35 QAE11:QAF35 QKA11:QKB35 QTW11:QTX35 RDS11:RDT35 RNO11:RNP35 RXK11:RXL35 SHG11:SHH35 SRC11:SRD35 TAY11:TAZ35 TKU11:TKV35 TUQ11:TUR35 UEM11:UEN35 UOI11:UOJ35 UYE11:UYF35 VIA11:VIB35 VRW11:VRX35 WBS11:WBT35 WLO11:WLP35 WVK11:WVL35 C65547:D65571 IY65547:IZ65571 SU65547:SV65571 ACQ65547:ACR65571 AMM65547:AMN65571 AWI65547:AWJ65571 BGE65547:BGF65571 BQA65547:BQB65571 BZW65547:BZX65571 CJS65547:CJT65571 CTO65547:CTP65571 DDK65547:DDL65571 DNG65547:DNH65571 DXC65547:DXD65571 EGY65547:EGZ65571 EQU65547:EQV65571 FAQ65547:FAR65571 FKM65547:FKN65571 FUI65547:FUJ65571 GEE65547:GEF65571 GOA65547:GOB65571 GXW65547:GXX65571 HHS65547:HHT65571 HRO65547:HRP65571 IBK65547:IBL65571 ILG65547:ILH65571 IVC65547:IVD65571 JEY65547:JEZ65571 JOU65547:JOV65571 JYQ65547:JYR65571 KIM65547:KIN65571 KSI65547:KSJ65571 LCE65547:LCF65571 LMA65547:LMB65571 LVW65547:LVX65571 MFS65547:MFT65571 MPO65547:MPP65571 MZK65547:MZL65571 NJG65547:NJH65571 NTC65547:NTD65571 OCY65547:OCZ65571 OMU65547:OMV65571 OWQ65547:OWR65571 PGM65547:PGN65571 PQI65547:PQJ65571 QAE65547:QAF65571 QKA65547:QKB65571 QTW65547:QTX65571 RDS65547:RDT65571 RNO65547:RNP65571 RXK65547:RXL65571 SHG65547:SHH65571 SRC65547:SRD65571 TAY65547:TAZ65571 TKU65547:TKV65571 TUQ65547:TUR65571 UEM65547:UEN65571 UOI65547:UOJ65571 UYE65547:UYF65571 VIA65547:VIB65571 VRW65547:VRX65571 WBS65547:WBT65571 WLO65547:WLP65571 WVK65547:WVL65571 C131083:D131107 IY131083:IZ131107 SU131083:SV131107 ACQ131083:ACR131107 AMM131083:AMN131107 AWI131083:AWJ131107 BGE131083:BGF131107 BQA131083:BQB131107 BZW131083:BZX131107 CJS131083:CJT131107 CTO131083:CTP131107 DDK131083:DDL131107 DNG131083:DNH131107 DXC131083:DXD131107 EGY131083:EGZ131107 EQU131083:EQV131107 FAQ131083:FAR131107 FKM131083:FKN131107 FUI131083:FUJ131107 GEE131083:GEF131107 GOA131083:GOB131107 GXW131083:GXX131107 HHS131083:HHT131107 HRO131083:HRP131107 IBK131083:IBL131107 ILG131083:ILH131107 IVC131083:IVD131107 JEY131083:JEZ131107 JOU131083:JOV131107 JYQ131083:JYR131107 KIM131083:KIN131107 KSI131083:KSJ131107 LCE131083:LCF131107 LMA131083:LMB131107 LVW131083:LVX131107 MFS131083:MFT131107 MPO131083:MPP131107 MZK131083:MZL131107 NJG131083:NJH131107 NTC131083:NTD131107 OCY131083:OCZ131107 OMU131083:OMV131107 OWQ131083:OWR131107 PGM131083:PGN131107 PQI131083:PQJ131107 QAE131083:QAF131107 QKA131083:QKB131107 QTW131083:QTX131107 RDS131083:RDT131107 RNO131083:RNP131107 RXK131083:RXL131107 SHG131083:SHH131107 SRC131083:SRD131107 TAY131083:TAZ131107 TKU131083:TKV131107 TUQ131083:TUR131107 UEM131083:UEN131107 UOI131083:UOJ131107 UYE131083:UYF131107 VIA131083:VIB131107 VRW131083:VRX131107 WBS131083:WBT131107 WLO131083:WLP131107 WVK131083:WVL131107 C196619:D196643 IY196619:IZ196643 SU196619:SV196643 ACQ196619:ACR196643 AMM196619:AMN196643 AWI196619:AWJ196643 BGE196619:BGF196643 BQA196619:BQB196643 BZW196619:BZX196643 CJS196619:CJT196643 CTO196619:CTP196643 DDK196619:DDL196643 DNG196619:DNH196643 DXC196619:DXD196643 EGY196619:EGZ196643 EQU196619:EQV196643 FAQ196619:FAR196643 FKM196619:FKN196643 FUI196619:FUJ196643 GEE196619:GEF196643 GOA196619:GOB196643 GXW196619:GXX196643 HHS196619:HHT196643 HRO196619:HRP196643 IBK196619:IBL196643 ILG196619:ILH196643 IVC196619:IVD196643 JEY196619:JEZ196643 JOU196619:JOV196643 JYQ196619:JYR196643 KIM196619:KIN196643 KSI196619:KSJ196643 LCE196619:LCF196643 LMA196619:LMB196643 LVW196619:LVX196643 MFS196619:MFT196643 MPO196619:MPP196643 MZK196619:MZL196643 NJG196619:NJH196643 NTC196619:NTD196643 OCY196619:OCZ196643 OMU196619:OMV196643 OWQ196619:OWR196643 PGM196619:PGN196643 PQI196619:PQJ196643 QAE196619:QAF196643 QKA196619:QKB196643 QTW196619:QTX196643 RDS196619:RDT196643 RNO196619:RNP196643 RXK196619:RXL196643 SHG196619:SHH196643 SRC196619:SRD196643 TAY196619:TAZ196643 TKU196619:TKV196643 TUQ196619:TUR196643 UEM196619:UEN196643 UOI196619:UOJ196643 UYE196619:UYF196643 VIA196619:VIB196643 VRW196619:VRX196643 WBS196619:WBT196643 WLO196619:WLP196643 WVK196619:WVL196643 C262155:D262179 IY262155:IZ262179 SU262155:SV262179 ACQ262155:ACR262179 AMM262155:AMN262179 AWI262155:AWJ262179 BGE262155:BGF262179 BQA262155:BQB262179 BZW262155:BZX262179 CJS262155:CJT262179 CTO262155:CTP262179 DDK262155:DDL262179 DNG262155:DNH262179 DXC262155:DXD262179 EGY262155:EGZ262179 EQU262155:EQV262179 FAQ262155:FAR262179 FKM262155:FKN262179 FUI262155:FUJ262179 GEE262155:GEF262179 GOA262155:GOB262179 GXW262155:GXX262179 HHS262155:HHT262179 HRO262155:HRP262179 IBK262155:IBL262179 ILG262155:ILH262179 IVC262155:IVD262179 JEY262155:JEZ262179 JOU262155:JOV262179 JYQ262155:JYR262179 KIM262155:KIN262179 KSI262155:KSJ262179 LCE262155:LCF262179 LMA262155:LMB262179 LVW262155:LVX262179 MFS262155:MFT262179 MPO262155:MPP262179 MZK262155:MZL262179 NJG262155:NJH262179 NTC262155:NTD262179 OCY262155:OCZ262179 OMU262155:OMV262179 OWQ262155:OWR262179 PGM262155:PGN262179 PQI262155:PQJ262179 QAE262155:QAF262179 QKA262155:QKB262179 QTW262155:QTX262179 RDS262155:RDT262179 RNO262155:RNP262179 RXK262155:RXL262179 SHG262155:SHH262179 SRC262155:SRD262179 TAY262155:TAZ262179 TKU262155:TKV262179 TUQ262155:TUR262179 UEM262155:UEN262179 UOI262155:UOJ262179 UYE262155:UYF262179 VIA262155:VIB262179 VRW262155:VRX262179 WBS262155:WBT262179 WLO262155:WLP262179 WVK262155:WVL262179 C327691:D327715 IY327691:IZ327715 SU327691:SV327715 ACQ327691:ACR327715 AMM327691:AMN327715 AWI327691:AWJ327715 BGE327691:BGF327715 BQA327691:BQB327715 BZW327691:BZX327715 CJS327691:CJT327715 CTO327691:CTP327715 DDK327691:DDL327715 DNG327691:DNH327715 DXC327691:DXD327715 EGY327691:EGZ327715 EQU327691:EQV327715 FAQ327691:FAR327715 FKM327691:FKN327715 FUI327691:FUJ327715 GEE327691:GEF327715 GOA327691:GOB327715 GXW327691:GXX327715 HHS327691:HHT327715 HRO327691:HRP327715 IBK327691:IBL327715 ILG327691:ILH327715 IVC327691:IVD327715 JEY327691:JEZ327715 JOU327691:JOV327715 JYQ327691:JYR327715 KIM327691:KIN327715 KSI327691:KSJ327715 LCE327691:LCF327715 LMA327691:LMB327715 LVW327691:LVX327715 MFS327691:MFT327715 MPO327691:MPP327715 MZK327691:MZL327715 NJG327691:NJH327715 NTC327691:NTD327715 OCY327691:OCZ327715 OMU327691:OMV327715 OWQ327691:OWR327715 PGM327691:PGN327715 PQI327691:PQJ327715 QAE327691:QAF327715 QKA327691:QKB327715 QTW327691:QTX327715 RDS327691:RDT327715 RNO327691:RNP327715 RXK327691:RXL327715 SHG327691:SHH327715 SRC327691:SRD327715 TAY327691:TAZ327715 TKU327691:TKV327715 TUQ327691:TUR327715 UEM327691:UEN327715 UOI327691:UOJ327715 UYE327691:UYF327715 VIA327691:VIB327715 VRW327691:VRX327715 WBS327691:WBT327715 WLO327691:WLP327715 WVK327691:WVL327715 C393227:D393251 IY393227:IZ393251 SU393227:SV393251 ACQ393227:ACR393251 AMM393227:AMN393251 AWI393227:AWJ393251 BGE393227:BGF393251 BQA393227:BQB393251 BZW393227:BZX393251 CJS393227:CJT393251 CTO393227:CTP393251 DDK393227:DDL393251 DNG393227:DNH393251 DXC393227:DXD393251 EGY393227:EGZ393251 EQU393227:EQV393251 FAQ393227:FAR393251 FKM393227:FKN393251 FUI393227:FUJ393251 GEE393227:GEF393251 GOA393227:GOB393251 GXW393227:GXX393251 HHS393227:HHT393251 HRO393227:HRP393251 IBK393227:IBL393251 ILG393227:ILH393251 IVC393227:IVD393251 JEY393227:JEZ393251 JOU393227:JOV393251 JYQ393227:JYR393251 KIM393227:KIN393251 KSI393227:KSJ393251 LCE393227:LCF393251 LMA393227:LMB393251 LVW393227:LVX393251 MFS393227:MFT393251 MPO393227:MPP393251 MZK393227:MZL393251 NJG393227:NJH393251 NTC393227:NTD393251 OCY393227:OCZ393251 OMU393227:OMV393251 OWQ393227:OWR393251 PGM393227:PGN393251 PQI393227:PQJ393251 QAE393227:QAF393251 QKA393227:QKB393251 QTW393227:QTX393251 RDS393227:RDT393251 RNO393227:RNP393251 RXK393227:RXL393251 SHG393227:SHH393251 SRC393227:SRD393251 TAY393227:TAZ393251 TKU393227:TKV393251 TUQ393227:TUR393251 UEM393227:UEN393251 UOI393227:UOJ393251 UYE393227:UYF393251 VIA393227:VIB393251 VRW393227:VRX393251 WBS393227:WBT393251 WLO393227:WLP393251 WVK393227:WVL393251 C458763:D458787 IY458763:IZ458787 SU458763:SV458787 ACQ458763:ACR458787 AMM458763:AMN458787 AWI458763:AWJ458787 BGE458763:BGF458787 BQA458763:BQB458787 BZW458763:BZX458787 CJS458763:CJT458787 CTO458763:CTP458787 DDK458763:DDL458787 DNG458763:DNH458787 DXC458763:DXD458787 EGY458763:EGZ458787 EQU458763:EQV458787 FAQ458763:FAR458787 FKM458763:FKN458787 FUI458763:FUJ458787 GEE458763:GEF458787 GOA458763:GOB458787 GXW458763:GXX458787 HHS458763:HHT458787 HRO458763:HRP458787 IBK458763:IBL458787 ILG458763:ILH458787 IVC458763:IVD458787 JEY458763:JEZ458787 JOU458763:JOV458787 JYQ458763:JYR458787 KIM458763:KIN458787 KSI458763:KSJ458787 LCE458763:LCF458787 LMA458763:LMB458787 LVW458763:LVX458787 MFS458763:MFT458787 MPO458763:MPP458787 MZK458763:MZL458787 NJG458763:NJH458787 NTC458763:NTD458787 OCY458763:OCZ458787 OMU458763:OMV458787 OWQ458763:OWR458787 PGM458763:PGN458787 PQI458763:PQJ458787 QAE458763:QAF458787 QKA458763:QKB458787 QTW458763:QTX458787 RDS458763:RDT458787 RNO458763:RNP458787 RXK458763:RXL458787 SHG458763:SHH458787 SRC458763:SRD458787 TAY458763:TAZ458787 TKU458763:TKV458787 TUQ458763:TUR458787 UEM458763:UEN458787 UOI458763:UOJ458787 UYE458763:UYF458787 VIA458763:VIB458787 VRW458763:VRX458787 WBS458763:WBT458787 WLO458763:WLP458787 WVK458763:WVL458787 C524299:D524323 IY524299:IZ524323 SU524299:SV524323 ACQ524299:ACR524323 AMM524299:AMN524323 AWI524299:AWJ524323 BGE524299:BGF524323 BQA524299:BQB524323 BZW524299:BZX524323 CJS524299:CJT524323 CTO524299:CTP524323 DDK524299:DDL524323 DNG524299:DNH524323 DXC524299:DXD524323 EGY524299:EGZ524323 EQU524299:EQV524323 FAQ524299:FAR524323 FKM524299:FKN524323 FUI524299:FUJ524323 GEE524299:GEF524323 GOA524299:GOB524323 GXW524299:GXX524323 HHS524299:HHT524323 HRO524299:HRP524323 IBK524299:IBL524323 ILG524299:ILH524323 IVC524299:IVD524323 JEY524299:JEZ524323 JOU524299:JOV524323 JYQ524299:JYR524323 KIM524299:KIN524323 KSI524299:KSJ524323 LCE524299:LCF524323 LMA524299:LMB524323 LVW524299:LVX524323 MFS524299:MFT524323 MPO524299:MPP524323 MZK524299:MZL524323 NJG524299:NJH524323 NTC524299:NTD524323 OCY524299:OCZ524323 OMU524299:OMV524323 OWQ524299:OWR524323 PGM524299:PGN524323 PQI524299:PQJ524323 QAE524299:QAF524323 QKA524299:QKB524323 QTW524299:QTX524323 RDS524299:RDT524323 RNO524299:RNP524323 RXK524299:RXL524323 SHG524299:SHH524323 SRC524299:SRD524323 TAY524299:TAZ524323 TKU524299:TKV524323 TUQ524299:TUR524323 UEM524299:UEN524323 UOI524299:UOJ524323 UYE524299:UYF524323 VIA524299:VIB524323 VRW524299:VRX524323 WBS524299:WBT524323 WLO524299:WLP524323 WVK524299:WVL524323 C589835:D589859 IY589835:IZ589859 SU589835:SV589859 ACQ589835:ACR589859 AMM589835:AMN589859 AWI589835:AWJ589859 BGE589835:BGF589859 BQA589835:BQB589859 BZW589835:BZX589859 CJS589835:CJT589859 CTO589835:CTP589859 DDK589835:DDL589859 DNG589835:DNH589859 DXC589835:DXD589859 EGY589835:EGZ589859 EQU589835:EQV589859 FAQ589835:FAR589859 FKM589835:FKN589859 FUI589835:FUJ589859 GEE589835:GEF589859 GOA589835:GOB589859 GXW589835:GXX589859 HHS589835:HHT589859 HRO589835:HRP589859 IBK589835:IBL589859 ILG589835:ILH589859 IVC589835:IVD589859 JEY589835:JEZ589859 JOU589835:JOV589859 JYQ589835:JYR589859 KIM589835:KIN589859 KSI589835:KSJ589859 LCE589835:LCF589859 LMA589835:LMB589859 LVW589835:LVX589859 MFS589835:MFT589859 MPO589835:MPP589859 MZK589835:MZL589859 NJG589835:NJH589859 NTC589835:NTD589859 OCY589835:OCZ589859 OMU589835:OMV589859 OWQ589835:OWR589859 PGM589835:PGN589859 PQI589835:PQJ589859 QAE589835:QAF589859 QKA589835:QKB589859 QTW589835:QTX589859 RDS589835:RDT589859 RNO589835:RNP589859 RXK589835:RXL589859 SHG589835:SHH589859 SRC589835:SRD589859 TAY589835:TAZ589859 TKU589835:TKV589859 TUQ589835:TUR589859 UEM589835:UEN589859 UOI589835:UOJ589859 UYE589835:UYF589859 VIA589835:VIB589859 VRW589835:VRX589859 WBS589835:WBT589859 WLO589835:WLP589859 WVK589835:WVL589859 C655371:D655395 IY655371:IZ655395 SU655371:SV655395 ACQ655371:ACR655395 AMM655371:AMN655395 AWI655371:AWJ655395 BGE655371:BGF655395 BQA655371:BQB655395 BZW655371:BZX655395 CJS655371:CJT655395 CTO655371:CTP655395 DDK655371:DDL655395 DNG655371:DNH655395 DXC655371:DXD655395 EGY655371:EGZ655395 EQU655371:EQV655395 FAQ655371:FAR655395 FKM655371:FKN655395 FUI655371:FUJ655395 GEE655371:GEF655395 GOA655371:GOB655395 GXW655371:GXX655395 HHS655371:HHT655395 HRO655371:HRP655395 IBK655371:IBL655395 ILG655371:ILH655395 IVC655371:IVD655395 JEY655371:JEZ655395 JOU655371:JOV655395 JYQ655371:JYR655395 KIM655371:KIN655395 KSI655371:KSJ655395 LCE655371:LCF655395 LMA655371:LMB655395 LVW655371:LVX655395 MFS655371:MFT655395 MPO655371:MPP655395 MZK655371:MZL655395 NJG655371:NJH655395 NTC655371:NTD655395 OCY655371:OCZ655395 OMU655371:OMV655395 OWQ655371:OWR655395 PGM655371:PGN655395 PQI655371:PQJ655395 QAE655371:QAF655395 QKA655371:QKB655395 QTW655371:QTX655395 RDS655371:RDT655395 RNO655371:RNP655395 RXK655371:RXL655395 SHG655371:SHH655395 SRC655371:SRD655395 TAY655371:TAZ655395 TKU655371:TKV655395 TUQ655371:TUR655395 UEM655371:UEN655395 UOI655371:UOJ655395 UYE655371:UYF655395 VIA655371:VIB655395 VRW655371:VRX655395 WBS655371:WBT655395 WLO655371:WLP655395 WVK655371:WVL655395 C720907:D720931 IY720907:IZ720931 SU720907:SV720931 ACQ720907:ACR720931 AMM720907:AMN720931 AWI720907:AWJ720931 BGE720907:BGF720931 BQA720907:BQB720931 BZW720907:BZX720931 CJS720907:CJT720931 CTO720907:CTP720931 DDK720907:DDL720931 DNG720907:DNH720931 DXC720907:DXD720931 EGY720907:EGZ720931 EQU720907:EQV720931 FAQ720907:FAR720931 FKM720907:FKN720931 FUI720907:FUJ720931 GEE720907:GEF720931 GOA720907:GOB720931 GXW720907:GXX720931 HHS720907:HHT720931 HRO720907:HRP720931 IBK720907:IBL720931 ILG720907:ILH720931 IVC720907:IVD720931 JEY720907:JEZ720931 JOU720907:JOV720931 JYQ720907:JYR720931 KIM720907:KIN720931 KSI720907:KSJ720931 LCE720907:LCF720931 LMA720907:LMB720931 LVW720907:LVX720931 MFS720907:MFT720931 MPO720907:MPP720931 MZK720907:MZL720931 NJG720907:NJH720931 NTC720907:NTD720931 OCY720907:OCZ720931 OMU720907:OMV720931 OWQ720907:OWR720931 PGM720907:PGN720931 PQI720907:PQJ720931 QAE720907:QAF720931 QKA720907:QKB720931 QTW720907:QTX720931 RDS720907:RDT720931 RNO720907:RNP720931 RXK720907:RXL720931 SHG720907:SHH720931 SRC720907:SRD720931 TAY720907:TAZ720931 TKU720907:TKV720931 TUQ720907:TUR720931 UEM720907:UEN720931 UOI720907:UOJ720931 UYE720907:UYF720931 VIA720907:VIB720931 VRW720907:VRX720931 WBS720907:WBT720931 WLO720907:WLP720931 WVK720907:WVL720931 C786443:D786467 IY786443:IZ786467 SU786443:SV786467 ACQ786443:ACR786467 AMM786443:AMN786467 AWI786443:AWJ786467 BGE786443:BGF786467 BQA786443:BQB786467 BZW786443:BZX786467 CJS786443:CJT786467 CTO786443:CTP786467 DDK786443:DDL786467 DNG786443:DNH786467 DXC786443:DXD786467 EGY786443:EGZ786467 EQU786443:EQV786467 FAQ786443:FAR786467 FKM786443:FKN786467 FUI786443:FUJ786467 GEE786443:GEF786467 GOA786443:GOB786467 GXW786443:GXX786467 HHS786443:HHT786467 HRO786443:HRP786467 IBK786443:IBL786467 ILG786443:ILH786467 IVC786443:IVD786467 JEY786443:JEZ786467 JOU786443:JOV786467 JYQ786443:JYR786467 KIM786443:KIN786467 KSI786443:KSJ786467 LCE786443:LCF786467 LMA786443:LMB786467 LVW786443:LVX786467 MFS786443:MFT786467 MPO786443:MPP786467 MZK786443:MZL786467 NJG786443:NJH786467 NTC786443:NTD786467 OCY786443:OCZ786467 OMU786443:OMV786467 OWQ786443:OWR786467 PGM786443:PGN786467 PQI786443:PQJ786467 QAE786443:QAF786467 QKA786443:QKB786467 QTW786443:QTX786467 RDS786443:RDT786467 RNO786443:RNP786467 RXK786443:RXL786467 SHG786443:SHH786467 SRC786443:SRD786467 TAY786443:TAZ786467 TKU786443:TKV786467 TUQ786443:TUR786467 UEM786443:UEN786467 UOI786443:UOJ786467 UYE786443:UYF786467 VIA786443:VIB786467 VRW786443:VRX786467 WBS786443:WBT786467 WLO786443:WLP786467 WVK786443:WVL786467 C851979:D852003 IY851979:IZ852003 SU851979:SV852003 ACQ851979:ACR852003 AMM851979:AMN852003 AWI851979:AWJ852003 BGE851979:BGF852003 BQA851979:BQB852003 BZW851979:BZX852003 CJS851979:CJT852003 CTO851979:CTP852003 DDK851979:DDL852003 DNG851979:DNH852003 DXC851979:DXD852003 EGY851979:EGZ852003 EQU851979:EQV852003 FAQ851979:FAR852003 FKM851979:FKN852003 FUI851979:FUJ852003 GEE851979:GEF852003 GOA851979:GOB852003 GXW851979:GXX852003 HHS851979:HHT852003 HRO851979:HRP852003 IBK851979:IBL852003 ILG851979:ILH852003 IVC851979:IVD852003 JEY851979:JEZ852003 JOU851979:JOV852003 JYQ851979:JYR852003 KIM851979:KIN852003 KSI851979:KSJ852003 LCE851979:LCF852003 LMA851979:LMB852003 LVW851979:LVX852003 MFS851979:MFT852003 MPO851979:MPP852003 MZK851979:MZL852003 NJG851979:NJH852003 NTC851979:NTD852003 OCY851979:OCZ852003 OMU851979:OMV852003 OWQ851979:OWR852003 PGM851979:PGN852003 PQI851979:PQJ852003 QAE851979:QAF852003 QKA851979:QKB852003 QTW851979:QTX852003 RDS851979:RDT852003 RNO851979:RNP852003 RXK851979:RXL852003 SHG851979:SHH852003 SRC851979:SRD852003 TAY851979:TAZ852003 TKU851979:TKV852003 TUQ851979:TUR852003 UEM851979:UEN852003 UOI851979:UOJ852003 UYE851979:UYF852003 VIA851979:VIB852003 VRW851979:VRX852003 WBS851979:WBT852003 WLO851979:WLP852003 WVK851979:WVL852003 C917515:D917539 IY917515:IZ917539 SU917515:SV917539 ACQ917515:ACR917539 AMM917515:AMN917539 AWI917515:AWJ917539 BGE917515:BGF917539 BQA917515:BQB917539 BZW917515:BZX917539 CJS917515:CJT917539 CTO917515:CTP917539 DDK917515:DDL917539 DNG917515:DNH917539 DXC917515:DXD917539 EGY917515:EGZ917539 EQU917515:EQV917539 FAQ917515:FAR917539 FKM917515:FKN917539 FUI917515:FUJ917539 GEE917515:GEF917539 GOA917515:GOB917539 GXW917515:GXX917539 HHS917515:HHT917539 HRO917515:HRP917539 IBK917515:IBL917539 ILG917515:ILH917539 IVC917515:IVD917539 JEY917515:JEZ917539 JOU917515:JOV917539 JYQ917515:JYR917539 KIM917515:KIN917539 KSI917515:KSJ917539 LCE917515:LCF917539 LMA917515:LMB917539 LVW917515:LVX917539 MFS917515:MFT917539 MPO917515:MPP917539 MZK917515:MZL917539 NJG917515:NJH917539 NTC917515:NTD917539 OCY917515:OCZ917539 OMU917515:OMV917539 OWQ917515:OWR917539 PGM917515:PGN917539 PQI917515:PQJ917539 QAE917515:QAF917539 QKA917515:QKB917539 QTW917515:QTX917539 RDS917515:RDT917539 RNO917515:RNP917539 RXK917515:RXL917539 SHG917515:SHH917539 SRC917515:SRD917539 TAY917515:TAZ917539 TKU917515:TKV917539 TUQ917515:TUR917539 UEM917515:UEN917539 UOI917515:UOJ917539 UYE917515:UYF917539 VIA917515:VIB917539 VRW917515:VRX917539 WBS917515:WBT917539 WLO917515:WLP917539 WVK917515:WVL917539 C983051:D983075 IY983051:IZ983075 SU983051:SV983075 ACQ983051:ACR983075 AMM983051:AMN983075 AWI983051:AWJ983075 BGE983051:BGF983075 BQA983051:BQB983075 BZW983051:BZX983075 CJS983051:CJT983075 CTO983051:CTP983075 DDK983051:DDL983075 DNG983051:DNH983075 DXC983051:DXD983075 EGY983051:EGZ983075 EQU983051:EQV983075 FAQ983051:FAR983075 FKM983051:FKN983075 FUI983051:FUJ983075 GEE983051:GEF983075 GOA983051:GOB983075 GXW983051:GXX983075 HHS983051:HHT983075 HRO983051:HRP983075 IBK983051:IBL983075 ILG983051:ILH983075 IVC983051:IVD983075 JEY983051:JEZ983075 JOU983051:JOV983075 JYQ983051:JYR983075 KIM983051:KIN983075 KSI983051:KSJ983075 LCE983051:LCF983075 LMA983051:LMB983075 LVW983051:LVX983075 MFS983051:MFT983075 MPO983051:MPP983075 MZK983051:MZL983075 NJG983051:NJH983075 NTC983051:NTD983075 OCY983051:OCZ983075 OMU983051:OMV983075 OWQ983051:OWR983075 PGM983051:PGN983075 PQI983051:PQJ983075 QAE983051:QAF983075 QKA983051:QKB983075 QTW983051:QTX983075 RDS983051:RDT983075 RNO983051:RNP983075 RXK983051:RXL983075 SHG983051:SHH983075 SRC983051:SRD983075 TAY983051:TAZ983075 TKU983051:TKV983075 TUQ983051:TUR983075 UEM983051:UEN983075 UOI983051:UOJ983075 UYE983051:UYF983075 VIA983051:VIB983075 VRW983051:VRX983075 WBS983051:WBT983075 WLO983051:WLP983075 WVK983051:WVL983075"/>
    <dataValidation type="list" allowBlank="1" showInputMessage="1" showErrorMessage="1" error="上書き不可（プルダウンメニューから選択してください）" prompt="プルダウンメニューより選択してください" sqref="M11:M35 JI11:JI35 TE11:TE35 ADA11:ADA35 AMW11:AMW35 AWS11:AWS35 BGO11:BGO35 BQK11:BQK35 CAG11:CAG35 CKC11:CKC35 CTY11:CTY35 DDU11:DDU35 DNQ11:DNQ35 DXM11:DXM35 EHI11:EHI35 ERE11:ERE35 FBA11:FBA35 FKW11:FKW35 FUS11:FUS35 GEO11:GEO35 GOK11:GOK35 GYG11:GYG35 HIC11:HIC35 HRY11:HRY35 IBU11:IBU35 ILQ11:ILQ35 IVM11:IVM35 JFI11:JFI35 JPE11:JPE35 JZA11:JZA35 KIW11:KIW35 KSS11:KSS35 LCO11:LCO35 LMK11:LMK35 LWG11:LWG35 MGC11:MGC35 MPY11:MPY35 MZU11:MZU35 NJQ11:NJQ35 NTM11:NTM35 ODI11:ODI35 ONE11:ONE35 OXA11:OXA35 PGW11:PGW35 PQS11:PQS35 QAO11:QAO35 QKK11:QKK35 QUG11:QUG35 REC11:REC35 RNY11:RNY35 RXU11:RXU35 SHQ11:SHQ35 SRM11:SRM35 TBI11:TBI35 TLE11:TLE35 TVA11:TVA35 UEW11:UEW35 UOS11:UOS35 UYO11:UYO35 VIK11:VIK35 VSG11:VSG35 WCC11:WCC35 WLY11:WLY35 WVU11:WVU35 M65547:M65571 JI65547:JI65571 TE65547:TE65571 ADA65547:ADA65571 AMW65547:AMW65571 AWS65547:AWS65571 BGO65547:BGO65571 BQK65547:BQK65571 CAG65547:CAG65571 CKC65547:CKC65571 CTY65547:CTY65571 DDU65547:DDU65571 DNQ65547:DNQ65571 DXM65547:DXM65571 EHI65547:EHI65571 ERE65547:ERE65571 FBA65547:FBA65571 FKW65547:FKW65571 FUS65547:FUS65571 GEO65547:GEO65571 GOK65547:GOK65571 GYG65547:GYG65571 HIC65547:HIC65571 HRY65547:HRY65571 IBU65547:IBU65571 ILQ65547:ILQ65571 IVM65547:IVM65571 JFI65547:JFI65571 JPE65547:JPE65571 JZA65547:JZA65571 KIW65547:KIW65571 KSS65547:KSS65571 LCO65547:LCO65571 LMK65547:LMK65571 LWG65547:LWG65571 MGC65547:MGC65571 MPY65547:MPY65571 MZU65547:MZU65571 NJQ65547:NJQ65571 NTM65547:NTM65571 ODI65547:ODI65571 ONE65547:ONE65571 OXA65547:OXA65571 PGW65547:PGW65571 PQS65547:PQS65571 QAO65547:QAO65571 QKK65547:QKK65571 QUG65547:QUG65571 REC65547:REC65571 RNY65547:RNY65571 RXU65547:RXU65571 SHQ65547:SHQ65571 SRM65547:SRM65571 TBI65547:TBI65571 TLE65547:TLE65571 TVA65547:TVA65571 UEW65547:UEW65571 UOS65547:UOS65571 UYO65547:UYO65571 VIK65547:VIK65571 VSG65547:VSG65571 WCC65547:WCC65571 WLY65547:WLY65571 WVU65547:WVU65571 M131083:M131107 JI131083:JI131107 TE131083:TE131107 ADA131083:ADA131107 AMW131083:AMW131107 AWS131083:AWS131107 BGO131083:BGO131107 BQK131083:BQK131107 CAG131083:CAG131107 CKC131083:CKC131107 CTY131083:CTY131107 DDU131083:DDU131107 DNQ131083:DNQ131107 DXM131083:DXM131107 EHI131083:EHI131107 ERE131083:ERE131107 FBA131083:FBA131107 FKW131083:FKW131107 FUS131083:FUS131107 GEO131083:GEO131107 GOK131083:GOK131107 GYG131083:GYG131107 HIC131083:HIC131107 HRY131083:HRY131107 IBU131083:IBU131107 ILQ131083:ILQ131107 IVM131083:IVM131107 JFI131083:JFI131107 JPE131083:JPE131107 JZA131083:JZA131107 KIW131083:KIW131107 KSS131083:KSS131107 LCO131083:LCO131107 LMK131083:LMK131107 LWG131083:LWG131107 MGC131083:MGC131107 MPY131083:MPY131107 MZU131083:MZU131107 NJQ131083:NJQ131107 NTM131083:NTM131107 ODI131083:ODI131107 ONE131083:ONE131107 OXA131083:OXA131107 PGW131083:PGW131107 PQS131083:PQS131107 QAO131083:QAO131107 QKK131083:QKK131107 QUG131083:QUG131107 REC131083:REC131107 RNY131083:RNY131107 RXU131083:RXU131107 SHQ131083:SHQ131107 SRM131083:SRM131107 TBI131083:TBI131107 TLE131083:TLE131107 TVA131083:TVA131107 UEW131083:UEW131107 UOS131083:UOS131107 UYO131083:UYO131107 VIK131083:VIK131107 VSG131083:VSG131107 WCC131083:WCC131107 WLY131083:WLY131107 WVU131083:WVU131107 M196619:M196643 JI196619:JI196643 TE196619:TE196643 ADA196619:ADA196643 AMW196619:AMW196643 AWS196619:AWS196643 BGO196619:BGO196643 BQK196619:BQK196643 CAG196619:CAG196643 CKC196619:CKC196643 CTY196619:CTY196643 DDU196619:DDU196643 DNQ196619:DNQ196643 DXM196619:DXM196643 EHI196619:EHI196643 ERE196619:ERE196643 FBA196619:FBA196643 FKW196619:FKW196643 FUS196619:FUS196643 GEO196619:GEO196643 GOK196619:GOK196643 GYG196619:GYG196643 HIC196619:HIC196643 HRY196619:HRY196643 IBU196619:IBU196643 ILQ196619:ILQ196643 IVM196619:IVM196643 JFI196619:JFI196643 JPE196619:JPE196643 JZA196619:JZA196643 KIW196619:KIW196643 KSS196619:KSS196643 LCO196619:LCO196643 LMK196619:LMK196643 LWG196619:LWG196643 MGC196619:MGC196643 MPY196619:MPY196643 MZU196619:MZU196643 NJQ196619:NJQ196643 NTM196619:NTM196643 ODI196619:ODI196643 ONE196619:ONE196643 OXA196619:OXA196643 PGW196619:PGW196643 PQS196619:PQS196643 QAO196619:QAO196643 QKK196619:QKK196643 QUG196619:QUG196643 REC196619:REC196643 RNY196619:RNY196643 RXU196619:RXU196643 SHQ196619:SHQ196643 SRM196619:SRM196643 TBI196619:TBI196643 TLE196619:TLE196643 TVA196619:TVA196643 UEW196619:UEW196643 UOS196619:UOS196643 UYO196619:UYO196643 VIK196619:VIK196643 VSG196619:VSG196643 WCC196619:WCC196643 WLY196619:WLY196643 WVU196619:WVU196643 M262155:M262179 JI262155:JI262179 TE262155:TE262179 ADA262155:ADA262179 AMW262155:AMW262179 AWS262155:AWS262179 BGO262155:BGO262179 BQK262155:BQK262179 CAG262155:CAG262179 CKC262155:CKC262179 CTY262155:CTY262179 DDU262155:DDU262179 DNQ262155:DNQ262179 DXM262155:DXM262179 EHI262155:EHI262179 ERE262155:ERE262179 FBA262155:FBA262179 FKW262155:FKW262179 FUS262155:FUS262179 GEO262155:GEO262179 GOK262155:GOK262179 GYG262155:GYG262179 HIC262155:HIC262179 HRY262155:HRY262179 IBU262155:IBU262179 ILQ262155:ILQ262179 IVM262155:IVM262179 JFI262155:JFI262179 JPE262155:JPE262179 JZA262155:JZA262179 KIW262155:KIW262179 KSS262155:KSS262179 LCO262155:LCO262179 LMK262155:LMK262179 LWG262155:LWG262179 MGC262155:MGC262179 MPY262155:MPY262179 MZU262155:MZU262179 NJQ262155:NJQ262179 NTM262155:NTM262179 ODI262155:ODI262179 ONE262155:ONE262179 OXA262155:OXA262179 PGW262155:PGW262179 PQS262155:PQS262179 QAO262155:QAO262179 QKK262155:QKK262179 QUG262155:QUG262179 REC262155:REC262179 RNY262155:RNY262179 RXU262155:RXU262179 SHQ262155:SHQ262179 SRM262155:SRM262179 TBI262155:TBI262179 TLE262155:TLE262179 TVA262155:TVA262179 UEW262155:UEW262179 UOS262155:UOS262179 UYO262155:UYO262179 VIK262155:VIK262179 VSG262155:VSG262179 WCC262155:WCC262179 WLY262155:WLY262179 WVU262155:WVU262179 M327691:M327715 JI327691:JI327715 TE327691:TE327715 ADA327691:ADA327715 AMW327691:AMW327715 AWS327691:AWS327715 BGO327691:BGO327715 BQK327691:BQK327715 CAG327691:CAG327715 CKC327691:CKC327715 CTY327691:CTY327715 DDU327691:DDU327715 DNQ327691:DNQ327715 DXM327691:DXM327715 EHI327691:EHI327715 ERE327691:ERE327715 FBA327691:FBA327715 FKW327691:FKW327715 FUS327691:FUS327715 GEO327691:GEO327715 GOK327691:GOK327715 GYG327691:GYG327715 HIC327691:HIC327715 HRY327691:HRY327715 IBU327691:IBU327715 ILQ327691:ILQ327715 IVM327691:IVM327715 JFI327691:JFI327715 JPE327691:JPE327715 JZA327691:JZA327715 KIW327691:KIW327715 KSS327691:KSS327715 LCO327691:LCO327715 LMK327691:LMK327715 LWG327691:LWG327715 MGC327691:MGC327715 MPY327691:MPY327715 MZU327691:MZU327715 NJQ327691:NJQ327715 NTM327691:NTM327715 ODI327691:ODI327715 ONE327691:ONE327715 OXA327691:OXA327715 PGW327691:PGW327715 PQS327691:PQS327715 QAO327691:QAO327715 QKK327691:QKK327715 QUG327691:QUG327715 REC327691:REC327715 RNY327691:RNY327715 RXU327691:RXU327715 SHQ327691:SHQ327715 SRM327691:SRM327715 TBI327691:TBI327715 TLE327691:TLE327715 TVA327691:TVA327715 UEW327691:UEW327715 UOS327691:UOS327715 UYO327691:UYO327715 VIK327691:VIK327715 VSG327691:VSG327715 WCC327691:WCC327715 WLY327691:WLY327715 WVU327691:WVU327715 M393227:M393251 JI393227:JI393251 TE393227:TE393251 ADA393227:ADA393251 AMW393227:AMW393251 AWS393227:AWS393251 BGO393227:BGO393251 BQK393227:BQK393251 CAG393227:CAG393251 CKC393227:CKC393251 CTY393227:CTY393251 DDU393227:DDU393251 DNQ393227:DNQ393251 DXM393227:DXM393251 EHI393227:EHI393251 ERE393227:ERE393251 FBA393227:FBA393251 FKW393227:FKW393251 FUS393227:FUS393251 GEO393227:GEO393251 GOK393227:GOK393251 GYG393227:GYG393251 HIC393227:HIC393251 HRY393227:HRY393251 IBU393227:IBU393251 ILQ393227:ILQ393251 IVM393227:IVM393251 JFI393227:JFI393251 JPE393227:JPE393251 JZA393227:JZA393251 KIW393227:KIW393251 KSS393227:KSS393251 LCO393227:LCO393251 LMK393227:LMK393251 LWG393227:LWG393251 MGC393227:MGC393251 MPY393227:MPY393251 MZU393227:MZU393251 NJQ393227:NJQ393251 NTM393227:NTM393251 ODI393227:ODI393251 ONE393227:ONE393251 OXA393227:OXA393251 PGW393227:PGW393251 PQS393227:PQS393251 QAO393227:QAO393251 QKK393227:QKK393251 QUG393227:QUG393251 REC393227:REC393251 RNY393227:RNY393251 RXU393227:RXU393251 SHQ393227:SHQ393251 SRM393227:SRM393251 TBI393227:TBI393251 TLE393227:TLE393251 TVA393227:TVA393251 UEW393227:UEW393251 UOS393227:UOS393251 UYO393227:UYO393251 VIK393227:VIK393251 VSG393227:VSG393251 WCC393227:WCC393251 WLY393227:WLY393251 WVU393227:WVU393251 M458763:M458787 JI458763:JI458787 TE458763:TE458787 ADA458763:ADA458787 AMW458763:AMW458787 AWS458763:AWS458787 BGO458763:BGO458787 BQK458763:BQK458787 CAG458763:CAG458787 CKC458763:CKC458787 CTY458763:CTY458787 DDU458763:DDU458787 DNQ458763:DNQ458787 DXM458763:DXM458787 EHI458763:EHI458787 ERE458763:ERE458787 FBA458763:FBA458787 FKW458763:FKW458787 FUS458763:FUS458787 GEO458763:GEO458787 GOK458763:GOK458787 GYG458763:GYG458787 HIC458763:HIC458787 HRY458763:HRY458787 IBU458763:IBU458787 ILQ458763:ILQ458787 IVM458763:IVM458787 JFI458763:JFI458787 JPE458763:JPE458787 JZA458763:JZA458787 KIW458763:KIW458787 KSS458763:KSS458787 LCO458763:LCO458787 LMK458763:LMK458787 LWG458763:LWG458787 MGC458763:MGC458787 MPY458763:MPY458787 MZU458763:MZU458787 NJQ458763:NJQ458787 NTM458763:NTM458787 ODI458763:ODI458787 ONE458763:ONE458787 OXA458763:OXA458787 PGW458763:PGW458787 PQS458763:PQS458787 QAO458763:QAO458787 QKK458763:QKK458787 QUG458763:QUG458787 REC458763:REC458787 RNY458763:RNY458787 RXU458763:RXU458787 SHQ458763:SHQ458787 SRM458763:SRM458787 TBI458763:TBI458787 TLE458763:TLE458787 TVA458763:TVA458787 UEW458763:UEW458787 UOS458763:UOS458787 UYO458763:UYO458787 VIK458763:VIK458787 VSG458763:VSG458787 WCC458763:WCC458787 WLY458763:WLY458787 WVU458763:WVU458787 M524299:M524323 JI524299:JI524323 TE524299:TE524323 ADA524299:ADA524323 AMW524299:AMW524323 AWS524299:AWS524323 BGO524299:BGO524323 BQK524299:BQK524323 CAG524299:CAG524323 CKC524299:CKC524323 CTY524299:CTY524323 DDU524299:DDU524323 DNQ524299:DNQ524323 DXM524299:DXM524323 EHI524299:EHI524323 ERE524299:ERE524323 FBA524299:FBA524323 FKW524299:FKW524323 FUS524299:FUS524323 GEO524299:GEO524323 GOK524299:GOK524323 GYG524299:GYG524323 HIC524299:HIC524323 HRY524299:HRY524323 IBU524299:IBU524323 ILQ524299:ILQ524323 IVM524299:IVM524323 JFI524299:JFI524323 JPE524299:JPE524323 JZA524299:JZA524323 KIW524299:KIW524323 KSS524299:KSS524323 LCO524299:LCO524323 LMK524299:LMK524323 LWG524299:LWG524323 MGC524299:MGC524323 MPY524299:MPY524323 MZU524299:MZU524323 NJQ524299:NJQ524323 NTM524299:NTM524323 ODI524299:ODI524323 ONE524299:ONE524323 OXA524299:OXA524323 PGW524299:PGW524323 PQS524299:PQS524323 QAO524299:QAO524323 QKK524299:QKK524323 QUG524299:QUG524323 REC524299:REC524323 RNY524299:RNY524323 RXU524299:RXU524323 SHQ524299:SHQ524323 SRM524299:SRM524323 TBI524299:TBI524323 TLE524299:TLE524323 TVA524299:TVA524323 UEW524299:UEW524323 UOS524299:UOS524323 UYO524299:UYO524323 VIK524299:VIK524323 VSG524299:VSG524323 WCC524299:WCC524323 WLY524299:WLY524323 WVU524299:WVU524323 M589835:M589859 JI589835:JI589859 TE589835:TE589859 ADA589835:ADA589859 AMW589835:AMW589859 AWS589835:AWS589859 BGO589835:BGO589859 BQK589835:BQK589859 CAG589835:CAG589859 CKC589835:CKC589859 CTY589835:CTY589859 DDU589835:DDU589859 DNQ589835:DNQ589859 DXM589835:DXM589859 EHI589835:EHI589859 ERE589835:ERE589859 FBA589835:FBA589859 FKW589835:FKW589859 FUS589835:FUS589859 GEO589835:GEO589859 GOK589835:GOK589859 GYG589835:GYG589859 HIC589835:HIC589859 HRY589835:HRY589859 IBU589835:IBU589859 ILQ589835:ILQ589859 IVM589835:IVM589859 JFI589835:JFI589859 JPE589835:JPE589859 JZA589835:JZA589859 KIW589835:KIW589859 KSS589835:KSS589859 LCO589835:LCO589859 LMK589835:LMK589859 LWG589835:LWG589859 MGC589835:MGC589859 MPY589835:MPY589859 MZU589835:MZU589859 NJQ589835:NJQ589859 NTM589835:NTM589859 ODI589835:ODI589859 ONE589835:ONE589859 OXA589835:OXA589859 PGW589835:PGW589859 PQS589835:PQS589859 QAO589835:QAO589859 QKK589835:QKK589859 QUG589835:QUG589859 REC589835:REC589859 RNY589835:RNY589859 RXU589835:RXU589859 SHQ589835:SHQ589859 SRM589835:SRM589859 TBI589835:TBI589859 TLE589835:TLE589859 TVA589835:TVA589859 UEW589835:UEW589859 UOS589835:UOS589859 UYO589835:UYO589859 VIK589835:VIK589859 VSG589835:VSG589859 WCC589835:WCC589859 WLY589835:WLY589859 WVU589835:WVU589859 M655371:M655395 JI655371:JI655395 TE655371:TE655395 ADA655371:ADA655395 AMW655371:AMW655395 AWS655371:AWS655395 BGO655371:BGO655395 BQK655371:BQK655395 CAG655371:CAG655395 CKC655371:CKC655395 CTY655371:CTY655395 DDU655371:DDU655395 DNQ655371:DNQ655395 DXM655371:DXM655395 EHI655371:EHI655395 ERE655371:ERE655395 FBA655371:FBA655395 FKW655371:FKW655395 FUS655371:FUS655395 GEO655371:GEO655395 GOK655371:GOK655395 GYG655371:GYG655395 HIC655371:HIC655395 HRY655371:HRY655395 IBU655371:IBU655395 ILQ655371:ILQ655395 IVM655371:IVM655395 JFI655371:JFI655395 JPE655371:JPE655395 JZA655371:JZA655395 KIW655371:KIW655395 KSS655371:KSS655395 LCO655371:LCO655395 LMK655371:LMK655395 LWG655371:LWG655395 MGC655371:MGC655395 MPY655371:MPY655395 MZU655371:MZU655395 NJQ655371:NJQ655395 NTM655371:NTM655395 ODI655371:ODI655395 ONE655371:ONE655395 OXA655371:OXA655395 PGW655371:PGW655395 PQS655371:PQS655395 QAO655371:QAO655395 QKK655371:QKK655395 QUG655371:QUG655395 REC655371:REC655395 RNY655371:RNY655395 RXU655371:RXU655395 SHQ655371:SHQ655395 SRM655371:SRM655395 TBI655371:TBI655395 TLE655371:TLE655395 TVA655371:TVA655395 UEW655371:UEW655395 UOS655371:UOS655395 UYO655371:UYO655395 VIK655371:VIK655395 VSG655371:VSG655395 WCC655371:WCC655395 WLY655371:WLY655395 WVU655371:WVU655395 M720907:M720931 JI720907:JI720931 TE720907:TE720931 ADA720907:ADA720931 AMW720907:AMW720931 AWS720907:AWS720931 BGO720907:BGO720931 BQK720907:BQK720931 CAG720907:CAG720931 CKC720907:CKC720931 CTY720907:CTY720931 DDU720907:DDU720931 DNQ720907:DNQ720931 DXM720907:DXM720931 EHI720907:EHI720931 ERE720907:ERE720931 FBA720907:FBA720931 FKW720907:FKW720931 FUS720907:FUS720931 GEO720907:GEO720931 GOK720907:GOK720931 GYG720907:GYG720931 HIC720907:HIC720931 HRY720907:HRY720931 IBU720907:IBU720931 ILQ720907:ILQ720931 IVM720907:IVM720931 JFI720907:JFI720931 JPE720907:JPE720931 JZA720907:JZA720931 KIW720907:KIW720931 KSS720907:KSS720931 LCO720907:LCO720931 LMK720907:LMK720931 LWG720907:LWG720931 MGC720907:MGC720931 MPY720907:MPY720931 MZU720907:MZU720931 NJQ720907:NJQ720931 NTM720907:NTM720931 ODI720907:ODI720931 ONE720907:ONE720931 OXA720907:OXA720931 PGW720907:PGW720931 PQS720907:PQS720931 QAO720907:QAO720931 QKK720907:QKK720931 QUG720907:QUG720931 REC720907:REC720931 RNY720907:RNY720931 RXU720907:RXU720931 SHQ720907:SHQ720931 SRM720907:SRM720931 TBI720907:TBI720931 TLE720907:TLE720931 TVA720907:TVA720931 UEW720907:UEW720931 UOS720907:UOS720931 UYO720907:UYO720931 VIK720907:VIK720931 VSG720907:VSG720931 WCC720907:WCC720931 WLY720907:WLY720931 WVU720907:WVU720931 M786443:M786467 JI786443:JI786467 TE786443:TE786467 ADA786443:ADA786467 AMW786443:AMW786467 AWS786443:AWS786467 BGO786443:BGO786467 BQK786443:BQK786467 CAG786443:CAG786467 CKC786443:CKC786467 CTY786443:CTY786467 DDU786443:DDU786467 DNQ786443:DNQ786467 DXM786443:DXM786467 EHI786443:EHI786467 ERE786443:ERE786467 FBA786443:FBA786467 FKW786443:FKW786467 FUS786443:FUS786467 GEO786443:GEO786467 GOK786443:GOK786467 GYG786443:GYG786467 HIC786443:HIC786467 HRY786443:HRY786467 IBU786443:IBU786467 ILQ786443:ILQ786467 IVM786443:IVM786467 JFI786443:JFI786467 JPE786443:JPE786467 JZA786443:JZA786467 KIW786443:KIW786467 KSS786443:KSS786467 LCO786443:LCO786467 LMK786443:LMK786467 LWG786443:LWG786467 MGC786443:MGC786467 MPY786443:MPY786467 MZU786443:MZU786467 NJQ786443:NJQ786467 NTM786443:NTM786467 ODI786443:ODI786467 ONE786443:ONE786467 OXA786443:OXA786467 PGW786443:PGW786467 PQS786443:PQS786467 QAO786443:QAO786467 QKK786443:QKK786467 QUG786443:QUG786467 REC786443:REC786467 RNY786443:RNY786467 RXU786443:RXU786467 SHQ786443:SHQ786467 SRM786443:SRM786467 TBI786443:TBI786467 TLE786443:TLE786467 TVA786443:TVA786467 UEW786443:UEW786467 UOS786443:UOS786467 UYO786443:UYO786467 VIK786443:VIK786467 VSG786443:VSG786467 WCC786443:WCC786467 WLY786443:WLY786467 WVU786443:WVU786467 M851979:M852003 JI851979:JI852003 TE851979:TE852003 ADA851979:ADA852003 AMW851979:AMW852003 AWS851979:AWS852003 BGO851979:BGO852003 BQK851979:BQK852003 CAG851979:CAG852003 CKC851979:CKC852003 CTY851979:CTY852003 DDU851979:DDU852003 DNQ851979:DNQ852003 DXM851979:DXM852003 EHI851979:EHI852003 ERE851979:ERE852003 FBA851979:FBA852003 FKW851979:FKW852003 FUS851979:FUS852003 GEO851979:GEO852003 GOK851979:GOK852003 GYG851979:GYG852003 HIC851979:HIC852003 HRY851979:HRY852003 IBU851979:IBU852003 ILQ851979:ILQ852003 IVM851979:IVM852003 JFI851979:JFI852003 JPE851979:JPE852003 JZA851979:JZA852003 KIW851979:KIW852003 KSS851979:KSS852003 LCO851979:LCO852003 LMK851979:LMK852003 LWG851979:LWG852003 MGC851979:MGC852003 MPY851979:MPY852003 MZU851979:MZU852003 NJQ851979:NJQ852003 NTM851979:NTM852003 ODI851979:ODI852003 ONE851979:ONE852003 OXA851979:OXA852003 PGW851979:PGW852003 PQS851979:PQS852003 QAO851979:QAO852003 QKK851979:QKK852003 QUG851979:QUG852003 REC851979:REC852003 RNY851979:RNY852003 RXU851979:RXU852003 SHQ851979:SHQ852003 SRM851979:SRM852003 TBI851979:TBI852003 TLE851979:TLE852003 TVA851979:TVA852003 UEW851979:UEW852003 UOS851979:UOS852003 UYO851979:UYO852003 VIK851979:VIK852003 VSG851979:VSG852003 WCC851979:WCC852003 WLY851979:WLY852003 WVU851979:WVU852003 M917515:M917539 JI917515:JI917539 TE917515:TE917539 ADA917515:ADA917539 AMW917515:AMW917539 AWS917515:AWS917539 BGO917515:BGO917539 BQK917515:BQK917539 CAG917515:CAG917539 CKC917515:CKC917539 CTY917515:CTY917539 DDU917515:DDU917539 DNQ917515:DNQ917539 DXM917515:DXM917539 EHI917515:EHI917539 ERE917515:ERE917539 FBA917515:FBA917539 FKW917515:FKW917539 FUS917515:FUS917539 GEO917515:GEO917539 GOK917515:GOK917539 GYG917515:GYG917539 HIC917515:HIC917539 HRY917515:HRY917539 IBU917515:IBU917539 ILQ917515:ILQ917539 IVM917515:IVM917539 JFI917515:JFI917539 JPE917515:JPE917539 JZA917515:JZA917539 KIW917515:KIW917539 KSS917515:KSS917539 LCO917515:LCO917539 LMK917515:LMK917539 LWG917515:LWG917539 MGC917515:MGC917539 MPY917515:MPY917539 MZU917515:MZU917539 NJQ917515:NJQ917539 NTM917515:NTM917539 ODI917515:ODI917539 ONE917515:ONE917539 OXA917515:OXA917539 PGW917515:PGW917539 PQS917515:PQS917539 QAO917515:QAO917539 QKK917515:QKK917539 QUG917515:QUG917539 REC917515:REC917539 RNY917515:RNY917539 RXU917515:RXU917539 SHQ917515:SHQ917539 SRM917515:SRM917539 TBI917515:TBI917539 TLE917515:TLE917539 TVA917515:TVA917539 UEW917515:UEW917539 UOS917515:UOS917539 UYO917515:UYO917539 VIK917515:VIK917539 VSG917515:VSG917539 WCC917515:WCC917539 WLY917515:WLY917539 WVU917515:WVU917539 M983051:M983075 JI983051:JI983075 TE983051:TE983075 ADA983051:ADA983075 AMW983051:AMW983075 AWS983051:AWS983075 BGO983051:BGO983075 BQK983051:BQK983075 CAG983051:CAG983075 CKC983051:CKC983075 CTY983051:CTY983075 DDU983051:DDU983075 DNQ983051:DNQ983075 DXM983051:DXM983075 EHI983051:EHI983075 ERE983051:ERE983075 FBA983051:FBA983075 FKW983051:FKW983075 FUS983051:FUS983075 GEO983051:GEO983075 GOK983051:GOK983075 GYG983051:GYG983075 HIC983051:HIC983075 HRY983051:HRY983075 IBU983051:IBU983075 ILQ983051:ILQ983075 IVM983051:IVM983075 JFI983051:JFI983075 JPE983051:JPE983075 JZA983051:JZA983075 KIW983051:KIW983075 KSS983051:KSS983075 LCO983051:LCO983075 LMK983051:LMK983075 LWG983051:LWG983075 MGC983051:MGC983075 MPY983051:MPY983075 MZU983051:MZU983075 NJQ983051:NJQ983075 NTM983051:NTM983075 ODI983051:ODI983075 ONE983051:ONE983075 OXA983051:OXA983075 PGW983051:PGW983075 PQS983051:PQS983075 QAO983051:QAO983075 QKK983051:QKK983075 QUG983051:QUG983075 REC983051:REC983075 RNY983051:RNY983075 RXU983051:RXU983075 SHQ983051:SHQ983075 SRM983051:SRM983075 TBI983051:TBI983075 TLE983051:TLE983075 TVA983051:TVA983075 UEW983051:UEW983075 UOS983051:UOS983075 UYO983051:UYO983075 VIK983051:VIK983075 VSG983051:VSG983075 WCC983051:WCC983075 WLY983051:WLY983075 WVU983051:WVU983075">
      <formula1>$BB$17:$CF$17</formula1>
    </dataValidation>
    <dataValidation type="list" allowBlank="1" showInputMessage="1" showErrorMessage="1" error="上書き不可（プルダウンメニューより選択）" prompt="プルダウン_x000a_メニューから_x000a_選択" sqref="G11:G35 JC11:JC35 SY11:SY35 ACU11:ACU35 AMQ11:AMQ35 AWM11:AWM35 BGI11:BGI35 BQE11:BQE35 CAA11:CAA35 CJW11:CJW35 CTS11:CTS35 DDO11:DDO35 DNK11:DNK35 DXG11:DXG35 EHC11:EHC35 EQY11:EQY35 FAU11:FAU35 FKQ11:FKQ35 FUM11:FUM35 GEI11:GEI35 GOE11:GOE35 GYA11:GYA35 HHW11:HHW35 HRS11:HRS35 IBO11:IBO35 ILK11:ILK35 IVG11:IVG35 JFC11:JFC35 JOY11:JOY35 JYU11:JYU35 KIQ11:KIQ35 KSM11:KSM35 LCI11:LCI35 LME11:LME35 LWA11:LWA35 MFW11:MFW35 MPS11:MPS35 MZO11:MZO35 NJK11:NJK35 NTG11:NTG35 ODC11:ODC35 OMY11:OMY35 OWU11:OWU35 PGQ11:PGQ35 PQM11:PQM35 QAI11:QAI35 QKE11:QKE35 QUA11:QUA35 RDW11:RDW35 RNS11:RNS35 RXO11:RXO35 SHK11:SHK35 SRG11:SRG35 TBC11:TBC35 TKY11:TKY35 TUU11:TUU35 UEQ11:UEQ35 UOM11:UOM35 UYI11:UYI35 VIE11:VIE35 VSA11:VSA35 WBW11:WBW35 WLS11:WLS35 WVO11:WVO35 G65547:G65571 JC65547:JC65571 SY65547:SY65571 ACU65547:ACU65571 AMQ65547:AMQ65571 AWM65547:AWM65571 BGI65547:BGI65571 BQE65547:BQE65571 CAA65547:CAA65571 CJW65547:CJW65571 CTS65547:CTS65571 DDO65547:DDO65571 DNK65547:DNK65571 DXG65547:DXG65571 EHC65547:EHC65571 EQY65547:EQY65571 FAU65547:FAU65571 FKQ65547:FKQ65571 FUM65547:FUM65571 GEI65547:GEI65571 GOE65547:GOE65571 GYA65547:GYA65571 HHW65547:HHW65571 HRS65547:HRS65571 IBO65547:IBO65571 ILK65547:ILK65571 IVG65547:IVG65571 JFC65547:JFC65571 JOY65547:JOY65571 JYU65547:JYU65571 KIQ65547:KIQ65571 KSM65547:KSM65571 LCI65547:LCI65571 LME65547:LME65571 LWA65547:LWA65571 MFW65547:MFW65571 MPS65547:MPS65571 MZO65547:MZO65571 NJK65547:NJK65571 NTG65547:NTG65571 ODC65547:ODC65571 OMY65547:OMY65571 OWU65547:OWU65571 PGQ65547:PGQ65571 PQM65547:PQM65571 QAI65547:QAI65571 QKE65547:QKE65571 QUA65547:QUA65571 RDW65547:RDW65571 RNS65547:RNS65571 RXO65547:RXO65571 SHK65547:SHK65571 SRG65547:SRG65571 TBC65547:TBC65571 TKY65547:TKY65571 TUU65547:TUU65571 UEQ65547:UEQ65571 UOM65547:UOM65571 UYI65547:UYI65571 VIE65547:VIE65571 VSA65547:VSA65571 WBW65547:WBW65571 WLS65547:WLS65571 WVO65547:WVO65571 G131083:G131107 JC131083:JC131107 SY131083:SY131107 ACU131083:ACU131107 AMQ131083:AMQ131107 AWM131083:AWM131107 BGI131083:BGI131107 BQE131083:BQE131107 CAA131083:CAA131107 CJW131083:CJW131107 CTS131083:CTS131107 DDO131083:DDO131107 DNK131083:DNK131107 DXG131083:DXG131107 EHC131083:EHC131107 EQY131083:EQY131107 FAU131083:FAU131107 FKQ131083:FKQ131107 FUM131083:FUM131107 GEI131083:GEI131107 GOE131083:GOE131107 GYA131083:GYA131107 HHW131083:HHW131107 HRS131083:HRS131107 IBO131083:IBO131107 ILK131083:ILK131107 IVG131083:IVG131107 JFC131083:JFC131107 JOY131083:JOY131107 JYU131083:JYU131107 KIQ131083:KIQ131107 KSM131083:KSM131107 LCI131083:LCI131107 LME131083:LME131107 LWA131083:LWA131107 MFW131083:MFW131107 MPS131083:MPS131107 MZO131083:MZO131107 NJK131083:NJK131107 NTG131083:NTG131107 ODC131083:ODC131107 OMY131083:OMY131107 OWU131083:OWU131107 PGQ131083:PGQ131107 PQM131083:PQM131107 QAI131083:QAI131107 QKE131083:QKE131107 QUA131083:QUA131107 RDW131083:RDW131107 RNS131083:RNS131107 RXO131083:RXO131107 SHK131083:SHK131107 SRG131083:SRG131107 TBC131083:TBC131107 TKY131083:TKY131107 TUU131083:TUU131107 UEQ131083:UEQ131107 UOM131083:UOM131107 UYI131083:UYI131107 VIE131083:VIE131107 VSA131083:VSA131107 WBW131083:WBW131107 WLS131083:WLS131107 WVO131083:WVO131107 G196619:G196643 JC196619:JC196643 SY196619:SY196643 ACU196619:ACU196643 AMQ196619:AMQ196643 AWM196619:AWM196643 BGI196619:BGI196643 BQE196619:BQE196643 CAA196619:CAA196643 CJW196619:CJW196643 CTS196619:CTS196643 DDO196619:DDO196643 DNK196619:DNK196643 DXG196619:DXG196643 EHC196619:EHC196643 EQY196619:EQY196643 FAU196619:FAU196643 FKQ196619:FKQ196643 FUM196619:FUM196643 GEI196619:GEI196643 GOE196619:GOE196643 GYA196619:GYA196643 HHW196619:HHW196643 HRS196619:HRS196643 IBO196619:IBO196643 ILK196619:ILK196643 IVG196619:IVG196643 JFC196619:JFC196643 JOY196619:JOY196643 JYU196619:JYU196643 KIQ196619:KIQ196643 KSM196619:KSM196643 LCI196619:LCI196643 LME196619:LME196643 LWA196619:LWA196643 MFW196619:MFW196643 MPS196619:MPS196643 MZO196619:MZO196643 NJK196619:NJK196643 NTG196619:NTG196643 ODC196619:ODC196643 OMY196619:OMY196643 OWU196619:OWU196643 PGQ196619:PGQ196643 PQM196619:PQM196643 QAI196619:QAI196643 QKE196619:QKE196643 QUA196619:QUA196643 RDW196619:RDW196643 RNS196619:RNS196643 RXO196619:RXO196643 SHK196619:SHK196643 SRG196619:SRG196643 TBC196619:TBC196643 TKY196619:TKY196643 TUU196619:TUU196643 UEQ196619:UEQ196643 UOM196619:UOM196643 UYI196619:UYI196643 VIE196619:VIE196643 VSA196619:VSA196643 WBW196619:WBW196643 WLS196619:WLS196643 WVO196619:WVO196643 G262155:G262179 JC262155:JC262179 SY262155:SY262179 ACU262155:ACU262179 AMQ262155:AMQ262179 AWM262155:AWM262179 BGI262155:BGI262179 BQE262155:BQE262179 CAA262155:CAA262179 CJW262155:CJW262179 CTS262155:CTS262179 DDO262155:DDO262179 DNK262155:DNK262179 DXG262155:DXG262179 EHC262155:EHC262179 EQY262155:EQY262179 FAU262155:FAU262179 FKQ262155:FKQ262179 FUM262155:FUM262179 GEI262155:GEI262179 GOE262155:GOE262179 GYA262155:GYA262179 HHW262155:HHW262179 HRS262155:HRS262179 IBO262155:IBO262179 ILK262155:ILK262179 IVG262155:IVG262179 JFC262155:JFC262179 JOY262155:JOY262179 JYU262155:JYU262179 KIQ262155:KIQ262179 KSM262155:KSM262179 LCI262155:LCI262179 LME262155:LME262179 LWA262155:LWA262179 MFW262155:MFW262179 MPS262155:MPS262179 MZO262155:MZO262179 NJK262155:NJK262179 NTG262155:NTG262179 ODC262155:ODC262179 OMY262155:OMY262179 OWU262155:OWU262179 PGQ262155:PGQ262179 PQM262155:PQM262179 QAI262155:QAI262179 QKE262155:QKE262179 QUA262155:QUA262179 RDW262155:RDW262179 RNS262155:RNS262179 RXO262155:RXO262179 SHK262155:SHK262179 SRG262155:SRG262179 TBC262155:TBC262179 TKY262155:TKY262179 TUU262155:TUU262179 UEQ262155:UEQ262179 UOM262155:UOM262179 UYI262155:UYI262179 VIE262155:VIE262179 VSA262155:VSA262179 WBW262155:WBW262179 WLS262155:WLS262179 WVO262155:WVO262179 G327691:G327715 JC327691:JC327715 SY327691:SY327715 ACU327691:ACU327715 AMQ327691:AMQ327715 AWM327691:AWM327715 BGI327691:BGI327715 BQE327691:BQE327715 CAA327691:CAA327715 CJW327691:CJW327715 CTS327691:CTS327715 DDO327691:DDO327715 DNK327691:DNK327715 DXG327691:DXG327715 EHC327691:EHC327715 EQY327691:EQY327715 FAU327691:FAU327715 FKQ327691:FKQ327715 FUM327691:FUM327715 GEI327691:GEI327715 GOE327691:GOE327715 GYA327691:GYA327715 HHW327691:HHW327715 HRS327691:HRS327715 IBO327691:IBO327715 ILK327691:ILK327715 IVG327691:IVG327715 JFC327691:JFC327715 JOY327691:JOY327715 JYU327691:JYU327715 KIQ327691:KIQ327715 KSM327691:KSM327715 LCI327691:LCI327715 LME327691:LME327715 LWA327691:LWA327715 MFW327691:MFW327715 MPS327691:MPS327715 MZO327691:MZO327715 NJK327691:NJK327715 NTG327691:NTG327715 ODC327691:ODC327715 OMY327691:OMY327715 OWU327691:OWU327715 PGQ327691:PGQ327715 PQM327691:PQM327715 QAI327691:QAI327715 QKE327691:QKE327715 QUA327691:QUA327715 RDW327691:RDW327715 RNS327691:RNS327715 RXO327691:RXO327715 SHK327691:SHK327715 SRG327691:SRG327715 TBC327691:TBC327715 TKY327691:TKY327715 TUU327691:TUU327715 UEQ327691:UEQ327715 UOM327691:UOM327715 UYI327691:UYI327715 VIE327691:VIE327715 VSA327691:VSA327715 WBW327691:WBW327715 WLS327691:WLS327715 WVO327691:WVO327715 G393227:G393251 JC393227:JC393251 SY393227:SY393251 ACU393227:ACU393251 AMQ393227:AMQ393251 AWM393227:AWM393251 BGI393227:BGI393251 BQE393227:BQE393251 CAA393227:CAA393251 CJW393227:CJW393251 CTS393227:CTS393251 DDO393227:DDO393251 DNK393227:DNK393251 DXG393227:DXG393251 EHC393227:EHC393251 EQY393227:EQY393251 FAU393227:FAU393251 FKQ393227:FKQ393251 FUM393227:FUM393251 GEI393227:GEI393251 GOE393227:GOE393251 GYA393227:GYA393251 HHW393227:HHW393251 HRS393227:HRS393251 IBO393227:IBO393251 ILK393227:ILK393251 IVG393227:IVG393251 JFC393227:JFC393251 JOY393227:JOY393251 JYU393227:JYU393251 KIQ393227:KIQ393251 KSM393227:KSM393251 LCI393227:LCI393251 LME393227:LME393251 LWA393227:LWA393251 MFW393227:MFW393251 MPS393227:MPS393251 MZO393227:MZO393251 NJK393227:NJK393251 NTG393227:NTG393251 ODC393227:ODC393251 OMY393227:OMY393251 OWU393227:OWU393251 PGQ393227:PGQ393251 PQM393227:PQM393251 QAI393227:QAI393251 QKE393227:QKE393251 QUA393227:QUA393251 RDW393227:RDW393251 RNS393227:RNS393251 RXO393227:RXO393251 SHK393227:SHK393251 SRG393227:SRG393251 TBC393227:TBC393251 TKY393227:TKY393251 TUU393227:TUU393251 UEQ393227:UEQ393251 UOM393227:UOM393251 UYI393227:UYI393251 VIE393227:VIE393251 VSA393227:VSA393251 WBW393227:WBW393251 WLS393227:WLS393251 WVO393227:WVO393251 G458763:G458787 JC458763:JC458787 SY458763:SY458787 ACU458763:ACU458787 AMQ458763:AMQ458787 AWM458763:AWM458787 BGI458763:BGI458787 BQE458763:BQE458787 CAA458763:CAA458787 CJW458763:CJW458787 CTS458763:CTS458787 DDO458763:DDO458787 DNK458763:DNK458787 DXG458763:DXG458787 EHC458763:EHC458787 EQY458763:EQY458787 FAU458763:FAU458787 FKQ458763:FKQ458787 FUM458763:FUM458787 GEI458763:GEI458787 GOE458763:GOE458787 GYA458763:GYA458787 HHW458763:HHW458787 HRS458763:HRS458787 IBO458763:IBO458787 ILK458763:ILK458787 IVG458763:IVG458787 JFC458763:JFC458787 JOY458763:JOY458787 JYU458763:JYU458787 KIQ458763:KIQ458787 KSM458763:KSM458787 LCI458763:LCI458787 LME458763:LME458787 LWA458763:LWA458787 MFW458763:MFW458787 MPS458763:MPS458787 MZO458763:MZO458787 NJK458763:NJK458787 NTG458763:NTG458787 ODC458763:ODC458787 OMY458763:OMY458787 OWU458763:OWU458787 PGQ458763:PGQ458787 PQM458763:PQM458787 QAI458763:QAI458787 QKE458763:QKE458787 QUA458763:QUA458787 RDW458763:RDW458787 RNS458763:RNS458787 RXO458763:RXO458787 SHK458763:SHK458787 SRG458763:SRG458787 TBC458763:TBC458787 TKY458763:TKY458787 TUU458763:TUU458787 UEQ458763:UEQ458787 UOM458763:UOM458787 UYI458763:UYI458787 VIE458763:VIE458787 VSA458763:VSA458787 WBW458763:WBW458787 WLS458763:WLS458787 WVO458763:WVO458787 G524299:G524323 JC524299:JC524323 SY524299:SY524323 ACU524299:ACU524323 AMQ524299:AMQ524323 AWM524299:AWM524323 BGI524299:BGI524323 BQE524299:BQE524323 CAA524299:CAA524323 CJW524299:CJW524323 CTS524299:CTS524323 DDO524299:DDO524323 DNK524299:DNK524323 DXG524299:DXG524323 EHC524299:EHC524323 EQY524299:EQY524323 FAU524299:FAU524323 FKQ524299:FKQ524323 FUM524299:FUM524323 GEI524299:GEI524323 GOE524299:GOE524323 GYA524299:GYA524323 HHW524299:HHW524323 HRS524299:HRS524323 IBO524299:IBO524323 ILK524299:ILK524323 IVG524299:IVG524323 JFC524299:JFC524323 JOY524299:JOY524323 JYU524299:JYU524323 KIQ524299:KIQ524323 KSM524299:KSM524323 LCI524299:LCI524323 LME524299:LME524323 LWA524299:LWA524323 MFW524299:MFW524323 MPS524299:MPS524323 MZO524299:MZO524323 NJK524299:NJK524323 NTG524299:NTG524323 ODC524299:ODC524323 OMY524299:OMY524323 OWU524299:OWU524323 PGQ524299:PGQ524323 PQM524299:PQM524323 QAI524299:QAI524323 QKE524299:QKE524323 QUA524299:QUA524323 RDW524299:RDW524323 RNS524299:RNS524323 RXO524299:RXO524323 SHK524299:SHK524323 SRG524299:SRG524323 TBC524299:TBC524323 TKY524299:TKY524323 TUU524299:TUU524323 UEQ524299:UEQ524323 UOM524299:UOM524323 UYI524299:UYI524323 VIE524299:VIE524323 VSA524299:VSA524323 WBW524299:WBW524323 WLS524299:WLS524323 WVO524299:WVO524323 G589835:G589859 JC589835:JC589859 SY589835:SY589859 ACU589835:ACU589859 AMQ589835:AMQ589859 AWM589835:AWM589859 BGI589835:BGI589859 BQE589835:BQE589859 CAA589835:CAA589859 CJW589835:CJW589859 CTS589835:CTS589859 DDO589835:DDO589859 DNK589835:DNK589859 DXG589835:DXG589859 EHC589835:EHC589859 EQY589835:EQY589859 FAU589835:FAU589859 FKQ589835:FKQ589859 FUM589835:FUM589859 GEI589835:GEI589859 GOE589835:GOE589859 GYA589835:GYA589859 HHW589835:HHW589859 HRS589835:HRS589859 IBO589835:IBO589859 ILK589835:ILK589859 IVG589835:IVG589859 JFC589835:JFC589859 JOY589835:JOY589859 JYU589835:JYU589859 KIQ589835:KIQ589859 KSM589835:KSM589859 LCI589835:LCI589859 LME589835:LME589859 LWA589835:LWA589859 MFW589835:MFW589859 MPS589835:MPS589859 MZO589835:MZO589859 NJK589835:NJK589859 NTG589835:NTG589859 ODC589835:ODC589859 OMY589835:OMY589859 OWU589835:OWU589859 PGQ589835:PGQ589859 PQM589835:PQM589859 QAI589835:QAI589859 QKE589835:QKE589859 QUA589835:QUA589859 RDW589835:RDW589859 RNS589835:RNS589859 RXO589835:RXO589859 SHK589835:SHK589859 SRG589835:SRG589859 TBC589835:TBC589859 TKY589835:TKY589859 TUU589835:TUU589859 UEQ589835:UEQ589859 UOM589835:UOM589859 UYI589835:UYI589859 VIE589835:VIE589859 VSA589835:VSA589859 WBW589835:WBW589859 WLS589835:WLS589859 WVO589835:WVO589859 G655371:G655395 JC655371:JC655395 SY655371:SY655395 ACU655371:ACU655395 AMQ655371:AMQ655395 AWM655371:AWM655395 BGI655371:BGI655395 BQE655371:BQE655395 CAA655371:CAA655395 CJW655371:CJW655395 CTS655371:CTS655395 DDO655371:DDO655395 DNK655371:DNK655395 DXG655371:DXG655395 EHC655371:EHC655395 EQY655371:EQY655395 FAU655371:FAU655395 FKQ655371:FKQ655395 FUM655371:FUM655395 GEI655371:GEI655395 GOE655371:GOE655395 GYA655371:GYA655395 HHW655371:HHW655395 HRS655371:HRS655395 IBO655371:IBO655395 ILK655371:ILK655395 IVG655371:IVG655395 JFC655371:JFC655395 JOY655371:JOY655395 JYU655371:JYU655395 KIQ655371:KIQ655395 KSM655371:KSM655395 LCI655371:LCI655395 LME655371:LME655395 LWA655371:LWA655395 MFW655371:MFW655395 MPS655371:MPS655395 MZO655371:MZO655395 NJK655371:NJK655395 NTG655371:NTG655395 ODC655371:ODC655395 OMY655371:OMY655395 OWU655371:OWU655395 PGQ655371:PGQ655395 PQM655371:PQM655395 QAI655371:QAI655395 QKE655371:QKE655395 QUA655371:QUA655395 RDW655371:RDW655395 RNS655371:RNS655395 RXO655371:RXO655395 SHK655371:SHK655395 SRG655371:SRG655395 TBC655371:TBC655395 TKY655371:TKY655395 TUU655371:TUU655395 UEQ655371:UEQ655395 UOM655371:UOM655395 UYI655371:UYI655395 VIE655371:VIE655395 VSA655371:VSA655395 WBW655371:WBW655395 WLS655371:WLS655395 WVO655371:WVO655395 G720907:G720931 JC720907:JC720931 SY720907:SY720931 ACU720907:ACU720931 AMQ720907:AMQ720931 AWM720907:AWM720931 BGI720907:BGI720931 BQE720907:BQE720931 CAA720907:CAA720931 CJW720907:CJW720931 CTS720907:CTS720931 DDO720907:DDO720931 DNK720907:DNK720931 DXG720907:DXG720931 EHC720907:EHC720931 EQY720907:EQY720931 FAU720907:FAU720931 FKQ720907:FKQ720931 FUM720907:FUM720931 GEI720907:GEI720931 GOE720907:GOE720931 GYA720907:GYA720931 HHW720907:HHW720931 HRS720907:HRS720931 IBO720907:IBO720931 ILK720907:ILK720931 IVG720907:IVG720931 JFC720907:JFC720931 JOY720907:JOY720931 JYU720907:JYU720931 KIQ720907:KIQ720931 KSM720907:KSM720931 LCI720907:LCI720931 LME720907:LME720931 LWA720907:LWA720931 MFW720907:MFW720931 MPS720907:MPS720931 MZO720907:MZO720931 NJK720907:NJK720931 NTG720907:NTG720931 ODC720907:ODC720931 OMY720907:OMY720931 OWU720907:OWU720931 PGQ720907:PGQ720931 PQM720907:PQM720931 QAI720907:QAI720931 QKE720907:QKE720931 QUA720907:QUA720931 RDW720907:RDW720931 RNS720907:RNS720931 RXO720907:RXO720931 SHK720907:SHK720931 SRG720907:SRG720931 TBC720907:TBC720931 TKY720907:TKY720931 TUU720907:TUU720931 UEQ720907:UEQ720931 UOM720907:UOM720931 UYI720907:UYI720931 VIE720907:VIE720931 VSA720907:VSA720931 WBW720907:WBW720931 WLS720907:WLS720931 WVO720907:WVO720931 G786443:G786467 JC786443:JC786467 SY786443:SY786467 ACU786443:ACU786467 AMQ786443:AMQ786467 AWM786443:AWM786467 BGI786443:BGI786467 BQE786443:BQE786467 CAA786443:CAA786467 CJW786443:CJW786467 CTS786443:CTS786467 DDO786443:DDO786467 DNK786443:DNK786467 DXG786443:DXG786467 EHC786443:EHC786467 EQY786443:EQY786467 FAU786443:FAU786467 FKQ786443:FKQ786467 FUM786443:FUM786467 GEI786443:GEI786467 GOE786443:GOE786467 GYA786443:GYA786467 HHW786443:HHW786467 HRS786443:HRS786467 IBO786443:IBO786467 ILK786443:ILK786467 IVG786443:IVG786467 JFC786443:JFC786467 JOY786443:JOY786467 JYU786443:JYU786467 KIQ786443:KIQ786467 KSM786443:KSM786467 LCI786443:LCI786467 LME786443:LME786467 LWA786443:LWA786467 MFW786443:MFW786467 MPS786443:MPS786467 MZO786443:MZO786467 NJK786443:NJK786467 NTG786443:NTG786467 ODC786443:ODC786467 OMY786443:OMY786467 OWU786443:OWU786467 PGQ786443:PGQ786467 PQM786443:PQM786467 QAI786443:QAI786467 QKE786443:QKE786467 QUA786443:QUA786467 RDW786443:RDW786467 RNS786443:RNS786467 RXO786443:RXO786467 SHK786443:SHK786467 SRG786443:SRG786467 TBC786443:TBC786467 TKY786443:TKY786467 TUU786443:TUU786467 UEQ786443:UEQ786467 UOM786443:UOM786467 UYI786443:UYI786467 VIE786443:VIE786467 VSA786443:VSA786467 WBW786443:WBW786467 WLS786443:WLS786467 WVO786443:WVO786467 G851979:G852003 JC851979:JC852003 SY851979:SY852003 ACU851979:ACU852003 AMQ851979:AMQ852003 AWM851979:AWM852003 BGI851979:BGI852003 BQE851979:BQE852003 CAA851979:CAA852003 CJW851979:CJW852003 CTS851979:CTS852003 DDO851979:DDO852003 DNK851979:DNK852003 DXG851979:DXG852003 EHC851979:EHC852003 EQY851979:EQY852003 FAU851979:FAU852003 FKQ851979:FKQ852003 FUM851979:FUM852003 GEI851979:GEI852003 GOE851979:GOE852003 GYA851979:GYA852003 HHW851979:HHW852003 HRS851979:HRS852003 IBO851979:IBO852003 ILK851979:ILK852003 IVG851979:IVG852003 JFC851979:JFC852003 JOY851979:JOY852003 JYU851979:JYU852003 KIQ851979:KIQ852003 KSM851979:KSM852003 LCI851979:LCI852003 LME851979:LME852003 LWA851979:LWA852003 MFW851979:MFW852003 MPS851979:MPS852003 MZO851979:MZO852003 NJK851979:NJK852003 NTG851979:NTG852003 ODC851979:ODC852003 OMY851979:OMY852003 OWU851979:OWU852003 PGQ851979:PGQ852003 PQM851979:PQM852003 QAI851979:QAI852003 QKE851979:QKE852003 QUA851979:QUA852003 RDW851979:RDW852003 RNS851979:RNS852003 RXO851979:RXO852003 SHK851979:SHK852003 SRG851979:SRG852003 TBC851979:TBC852003 TKY851979:TKY852003 TUU851979:TUU852003 UEQ851979:UEQ852003 UOM851979:UOM852003 UYI851979:UYI852003 VIE851979:VIE852003 VSA851979:VSA852003 WBW851979:WBW852003 WLS851979:WLS852003 WVO851979:WVO852003 G917515:G917539 JC917515:JC917539 SY917515:SY917539 ACU917515:ACU917539 AMQ917515:AMQ917539 AWM917515:AWM917539 BGI917515:BGI917539 BQE917515:BQE917539 CAA917515:CAA917539 CJW917515:CJW917539 CTS917515:CTS917539 DDO917515:DDO917539 DNK917515:DNK917539 DXG917515:DXG917539 EHC917515:EHC917539 EQY917515:EQY917539 FAU917515:FAU917539 FKQ917515:FKQ917539 FUM917515:FUM917539 GEI917515:GEI917539 GOE917515:GOE917539 GYA917515:GYA917539 HHW917515:HHW917539 HRS917515:HRS917539 IBO917515:IBO917539 ILK917515:ILK917539 IVG917515:IVG917539 JFC917515:JFC917539 JOY917515:JOY917539 JYU917515:JYU917539 KIQ917515:KIQ917539 KSM917515:KSM917539 LCI917515:LCI917539 LME917515:LME917539 LWA917515:LWA917539 MFW917515:MFW917539 MPS917515:MPS917539 MZO917515:MZO917539 NJK917515:NJK917539 NTG917515:NTG917539 ODC917515:ODC917539 OMY917515:OMY917539 OWU917515:OWU917539 PGQ917515:PGQ917539 PQM917515:PQM917539 QAI917515:QAI917539 QKE917515:QKE917539 QUA917515:QUA917539 RDW917515:RDW917539 RNS917515:RNS917539 RXO917515:RXO917539 SHK917515:SHK917539 SRG917515:SRG917539 TBC917515:TBC917539 TKY917515:TKY917539 TUU917515:TUU917539 UEQ917515:UEQ917539 UOM917515:UOM917539 UYI917515:UYI917539 VIE917515:VIE917539 VSA917515:VSA917539 WBW917515:WBW917539 WLS917515:WLS917539 WVO917515:WVO917539 G983051:G983075 JC983051:JC983075 SY983051:SY983075 ACU983051:ACU983075 AMQ983051:AMQ983075 AWM983051:AWM983075 BGI983051:BGI983075 BQE983051:BQE983075 CAA983051:CAA983075 CJW983051:CJW983075 CTS983051:CTS983075 DDO983051:DDO983075 DNK983051:DNK983075 DXG983051:DXG983075 EHC983051:EHC983075 EQY983051:EQY983075 FAU983051:FAU983075 FKQ983051:FKQ983075 FUM983051:FUM983075 GEI983051:GEI983075 GOE983051:GOE983075 GYA983051:GYA983075 HHW983051:HHW983075 HRS983051:HRS983075 IBO983051:IBO983075 ILK983051:ILK983075 IVG983051:IVG983075 JFC983051:JFC983075 JOY983051:JOY983075 JYU983051:JYU983075 KIQ983051:KIQ983075 KSM983051:KSM983075 LCI983051:LCI983075 LME983051:LME983075 LWA983051:LWA983075 MFW983051:MFW983075 MPS983051:MPS983075 MZO983051:MZO983075 NJK983051:NJK983075 NTG983051:NTG983075 ODC983051:ODC983075 OMY983051:OMY983075 OWU983051:OWU983075 PGQ983051:PGQ983075 PQM983051:PQM983075 QAI983051:QAI983075 QKE983051:QKE983075 QUA983051:QUA983075 RDW983051:RDW983075 RNS983051:RNS983075 RXO983051:RXO983075 SHK983051:SHK983075 SRG983051:SRG983075 TBC983051:TBC983075 TKY983051:TKY983075 TUU983051:TUU983075 UEQ983051:UEQ983075 UOM983051:UOM983075 UYI983051:UYI983075 VIE983051:VIE983075 VSA983051:VSA983075 WBW983051:WBW983075 WLS983051:WLS983075 WVO983051:WVO983075">
      <formula1>$BB$14:$CG$14</formula1>
    </dataValidation>
    <dataValidation type="list" allowBlank="1" showInputMessage="1" showErrorMessage="1" sqref="I11:I35 JE11:JE35 TA11:TA35 ACW11:ACW35 AMS11:AMS35 AWO11:AWO35 BGK11:BGK35 BQG11:BQG35 CAC11:CAC35 CJY11:CJY35 CTU11:CTU35 DDQ11:DDQ35 DNM11:DNM35 DXI11:DXI35 EHE11:EHE35 ERA11:ERA35 FAW11:FAW35 FKS11:FKS35 FUO11:FUO35 GEK11:GEK35 GOG11:GOG35 GYC11:GYC35 HHY11:HHY35 HRU11:HRU35 IBQ11:IBQ35 ILM11:ILM35 IVI11:IVI35 JFE11:JFE35 JPA11:JPA35 JYW11:JYW35 KIS11:KIS35 KSO11:KSO35 LCK11:LCK35 LMG11:LMG35 LWC11:LWC35 MFY11:MFY35 MPU11:MPU35 MZQ11:MZQ35 NJM11:NJM35 NTI11:NTI35 ODE11:ODE35 ONA11:ONA35 OWW11:OWW35 PGS11:PGS35 PQO11:PQO35 QAK11:QAK35 QKG11:QKG35 QUC11:QUC35 RDY11:RDY35 RNU11:RNU35 RXQ11:RXQ35 SHM11:SHM35 SRI11:SRI35 TBE11:TBE35 TLA11:TLA35 TUW11:TUW35 UES11:UES35 UOO11:UOO35 UYK11:UYK35 VIG11:VIG35 VSC11:VSC35 WBY11:WBY35 WLU11:WLU35 WVQ11:WVQ35 I65547:I65571 JE65547:JE65571 TA65547:TA65571 ACW65547:ACW65571 AMS65547:AMS65571 AWO65547:AWO65571 BGK65547:BGK65571 BQG65547:BQG65571 CAC65547:CAC65571 CJY65547:CJY65571 CTU65547:CTU65571 DDQ65547:DDQ65571 DNM65547:DNM65571 DXI65547:DXI65571 EHE65547:EHE65571 ERA65547:ERA65571 FAW65547:FAW65571 FKS65547:FKS65571 FUO65547:FUO65571 GEK65547:GEK65571 GOG65547:GOG65571 GYC65547:GYC65571 HHY65547:HHY65571 HRU65547:HRU65571 IBQ65547:IBQ65571 ILM65547:ILM65571 IVI65547:IVI65571 JFE65547:JFE65571 JPA65547:JPA65571 JYW65547:JYW65571 KIS65547:KIS65571 KSO65547:KSO65571 LCK65547:LCK65571 LMG65547:LMG65571 LWC65547:LWC65571 MFY65547:MFY65571 MPU65547:MPU65571 MZQ65547:MZQ65571 NJM65547:NJM65571 NTI65547:NTI65571 ODE65547:ODE65571 ONA65547:ONA65571 OWW65547:OWW65571 PGS65547:PGS65571 PQO65547:PQO65571 QAK65547:QAK65571 QKG65547:QKG65571 QUC65547:QUC65571 RDY65547:RDY65571 RNU65547:RNU65571 RXQ65547:RXQ65571 SHM65547:SHM65571 SRI65547:SRI65571 TBE65547:TBE65571 TLA65547:TLA65571 TUW65547:TUW65571 UES65547:UES65571 UOO65547:UOO65571 UYK65547:UYK65571 VIG65547:VIG65571 VSC65547:VSC65571 WBY65547:WBY65571 WLU65547:WLU65571 WVQ65547:WVQ65571 I131083:I131107 JE131083:JE131107 TA131083:TA131107 ACW131083:ACW131107 AMS131083:AMS131107 AWO131083:AWO131107 BGK131083:BGK131107 BQG131083:BQG131107 CAC131083:CAC131107 CJY131083:CJY131107 CTU131083:CTU131107 DDQ131083:DDQ131107 DNM131083:DNM131107 DXI131083:DXI131107 EHE131083:EHE131107 ERA131083:ERA131107 FAW131083:FAW131107 FKS131083:FKS131107 FUO131083:FUO131107 GEK131083:GEK131107 GOG131083:GOG131107 GYC131083:GYC131107 HHY131083:HHY131107 HRU131083:HRU131107 IBQ131083:IBQ131107 ILM131083:ILM131107 IVI131083:IVI131107 JFE131083:JFE131107 JPA131083:JPA131107 JYW131083:JYW131107 KIS131083:KIS131107 KSO131083:KSO131107 LCK131083:LCK131107 LMG131083:LMG131107 LWC131083:LWC131107 MFY131083:MFY131107 MPU131083:MPU131107 MZQ131083:MZQ131107 NJM131083:NJM131107 NTI131083:NTI131107 ODE131083:ODE131107 ONA131083:ONA131107 OWW131083:OWW131107 PGS131083:PGS131107 PQO131083:PQO131107 QAK131083:QAK131107 QKG131083:QKG131107 QUC131083:QUC131107 RDY131083:RDY131107 RNU131083:RNU131107 RXQ131083:RXQ131107 SHM131083:SHM131107 SRI131083:SRI131107 TBE131083:TBE131107 TLA131083:TLA131107 TUW131083:TUW131107 UES131083:UES131107 UOO131083:UOO131107 UYK131083:UYK131107 VIG131083:VIG131107 VSC131083:VSC131107 WBY131083:WBY131107 WLU131083:WLU131107 WVQ131083:WVQ131107 I196619:I196643 JE196619:JE196643 TA196619:TA196643 ACW196619:ACW196643 AMS196619:AMS196643 AWO196619:AWO196643 BGK196619:BGK196643 BQG196619:BQG196643 CAC196619:CAC196643 CJY196619:CJY196643 CTU196619:CTU196643 DDQ196619:DDQ196643 DNM196619:DNM196643 DXI196619:DXI196643 EHE196619:EHE196643 ERA196619:ERA196643 FAW196619:FAW196643 FKS196619:FKS196643 FUO196619:FUO196643 GEK196619:GEK196643 GOG196619:GOG196643 GYC196619:GYC196643 HHY196619:HHY196643 HRU196619:HRU196643 IBQ196619:IBQ196643 ILM196619:ILM196643 IVI196619:IVI196643 JFE196619:JFE196643 JPA196619:JPA196643 JYW196619:JYW196643 KIS196619:KIS196643 KSO196619:KSO196643 LCK196619:LCK196643 LMG196619:LMG196643 LWC196619:LWC196643 MFY196619:MFY196643 MPU196619:MPU196643 MZQ196619:MZQ196643 NJM196619:NJM196643 NTI196619:NTI196643 ODE196619:ODE196643 ONA196619:ONA196643 OWW196619:OWW196643 PGS196619:PGS196643 PQO196619:PQO196643 QAK196619:QAK196643 QKG196619:QKG196643 QUC196619:QUC196643 RDY196619:RDY196643 RNU196619:RNU196643 RXQ196619:RXQ196643 SHM196619:SHM196643 SRI196619:SRI196643 TBE196619:TBE196643 TLA196619:TLA196643 TUW196619:TUW196643 UES196619:UES196643 UOO196619:UOO196643 UYK196619:UYK196643 VIG196619:VIG196643 VSC196619:VSC196643 WBY196619:WBY196643 WLU196619:WLU196643 WVQ196619:WVQ196643 I262155:I262179 JE262155:JE262179 TA262155:TA262179 ACW262155:ACW262179 AMS262155:AMS262179 AWO262155:AWO262179 BGK262155:BGK262179 BQG262155:BQG262179 CAC262155:CAC262179 CJY262155:CJY262179 CTU262155:CTU262179 DDQ262155:DDQ262179 DNM262155:DNM262179 DXI262155:DXI262179 EHE262155:EHE262179 ERA262155:ERA262179 FAW262155:FAW262179 FKS262155:FKS262179 FUO262155:FUO262179 GEK262155:GEK262179 GOG262155:GOG262179 GYC262155:GYC262179 HHY262155:HHY262179 HRU262155:HRU262179 IBQ262155:IBQ262179 ILM262155:ILM262179 IVI262155:IVI262179 JFE262155:JFE262179 JPA262155:JPA262179 JYW262155:JYW262179 KIS262155:KIS262179 KSO262155:KSO262179 LCK262155:LCK262179 LMG262155:LMG262179 LWC262155:LWC262179 MFY262155:MFY262179 MPU262155:MPU262179 MZQ262155:MZQ262179 NJM262155:NJM262179 NTI262155:NTI262179 ODE262155:ODE262179 ONA262155:ONA262179 OWW262155:OWW262179 PGS262155:PGS262179 PQO262155:PQO262179 QAK262155:QAK262179 QKG262155:QKG262179 QUC262155:QUC262179 RDY262155:RDY262179 RNU262155:RNU262179 RXQ262155:RXQ262179 SHM262155:SHM262179 SRI262155:SRI262179 TBE262155:TBE262179 TLA262155:TLA262179 TUW262155:TUW262179 UES262155:UES262179 UOO262155:UOO262179 UYK262155:UYK262179 VIG262155:VIG262179 VSC262155:VSC262179 WBY262155:WBY262179 WLU262155:WLU262179 WVQ262155:WVQ262179 I327691:I327715 JE327691:JE327715 TA327691:TA327715 ACW327691:ACW327715 AMS327691:AMS327715 AWO327691:AWO327715 BGK327691:BGK327715 BQG327691:BQG327715 CAC327691:CAC327715 CJY327691:CJY327715 CTU327691:CTU327715 DDQ327691:DDQ327715 DNM327691:DNM327715 DXI327691:DXI327715 EHE327691:EHE327715 ERA327691:ERA327715 FAW327691:FAW327715 FKS327691:FKS327715 FUO327691:FUO327715 GEK327691:GEK327715 GOG327691:GOG327715 GYC327691:GYC327715 HHY327691:HHY327715 HRU327691:HRU327715 IBQ327691:IBQ327715 ILM327691:ILM327715 IVI327691:IVI327715 JFE327691:JFE327715 JPA327691:JPA327715 JYW327691:JYW327715 KIS327691:KIS327715 KSO327691:KSO327715 LCK327691:LCK327715 LMG327691:LMG327715 LWC327691:LWC327715 MFY327691:MFY327715 MPU327691:MPU327715 MZQ327691:MZQ327715 NJM327691:NJM327715 NTI327691:NTI327715 ODE327691:ODE327715 ONA327691:ONA327715 OWW327691:OWW327715 PGS327691:PGS327715 PQO327691:PQO327715 QAK327691:QAK327715 QKG327691:QKG327715 QUC327691:QUC327715 RDY327691:RDY327715 RNU327691:RNU327715 RXQ327691:RXQ327715 SHM327691:SHM327715 SRI327691:SRI327715 TBE327691:TBE327715 TLA327691:TLA327715 TUW327691:TUW327715 UES327691:UES327715 UOO327691:UOO327715 UYK327691:UYK327715 VIG327691:VIG327715 VSC327691:VSC327715 WBY327691:WBY327715 WLU327691:WLU327715 WVQ327691:WVQ327715 I393227:I393251 JE393227:JE393251 TA393227:TA393251 ACW393227:ACW393251 AMS393227:AMS393251 AWO393227:AWO393251 BGK393227:BGK393251 BQG393227:BQG393251 CAC393227:CAC393251 CJY393227:CJY393251 CTU393227:CTU393251 DDQ393227:DDQ393251 DNM393227:DNM393251 DXI393227:DXI393251 EHE393227:EHE393251 ERA393227:ERA393251 FAW393227:FAW393251 FKS393227:FKS393251 FUO393227:FUO393251 GEK393227:GEK393251 GOG393227:GOG393251 GYC393227:GYC393251 HHY393227:HHY393251 HRU393227:HRU393251 IBQ393227:IBQ393251 ILM393227:ILM393251 IVI393227:IVI393251 JFE393227:JFE393251 JPA393227:JPA393251 JYW393227:JYW393251 KIS393227:KIS393251 KSO393227:KSO393251 LCK393227:LCK393251 LMG393227:LMG393251 LWC393227:LWC393251 MFY393227:MFY393251 MPU393227:MPU393251 MZQ393227:MZQ393251 NJM393227:NJM393251 NTI393227:NTI393251 ODE393227:ODE393251 ONA393227:ONA393251 OWW393227:OWW393251 PGS393227:PGS393251 PQO393227:PQO393251 QAK393227:QAK393251 QKG393227:QKG393251 QUC393227:QUC393251 RDY393227:RDY393251 RNU393227:RNU393251 RXQ393227:RXQ393251 SHM393227:SHM393251 SRI393227:SRI393251 TBE393227:TBE393251 TLA393227:TLA393251 TUW393227:TUW393251 UES393227:UES393251 UOO393227:UOO393251 UYK393227:UYK393251 VIG393227:VIG393251 VSC393227:VSC393251 WBY393227:WBY393251 WLU393227:WLU393251 WVQ393227:WVQ393251 I458763:I458787 JE458763:JE458787 TA458763:TA458787 ACW458763:ACW458787 AMS458763:AMS458787 AWO458763:AWO458787 BGK458763:BGK458787 BQG458763:BQG458787 CAC458763:CAC458787 CJY458763:CJY458787 CTU458763:CTU458787 DDQ458763:DDQ458787 DNM458763:DNM458787 DXI458763:DXI458787 EHE458763:EHE458787 ERA458763:ERA458787 FAW458763:FAW458787 FKS458763:FKS458787 FUO458763:FUO458787 GEK458763:GEK458787 GOG458763:GOG458787 GYC458763:GYC458787 HHY458763:HHY458787 HRU458763:HRU458787 IBQ458763:IBQ458787 ILM458763:ILM458787 IVI458763:IVI458787 JFE458763:JFE458787 JPA458763:JPA458787 JYW458763:JYW458787 KIS458763:KIS458787 KSO458763:KSO458787 LCK458763:LCK458787 LMG458763:LMG458787 LWC458763:LWC458787 MFY458763:MFY458787 MPU458763:MPU458787 MZQ458763:MZQ458787 NJM458763:NJM458787 NTI458763:NTI458787 ODE458763:ODE458787 ONA458763:ONA458787 OWW458763:OWW458787 PGS458763:PGS458787 PQO458763:PQO458787 QAK458763:QAK458787 QKG458763:QKG458787 QUC458763:QUC458787 RDY458763:RDY458787 RNU458763:RNU458787 RXQ458763:RXQ458787 SHM458763:SHM458787 SRI458763:SRI458787 TBE458763:TBE458787 TLA458763:TLA458787 TUW458763:TUW458787 UES458763:UES458787 UOO458763:UOO458787 UYK458763:UYK458787 VIG458763:VIG458787 VSC458763:VSC458787 WBY458763:WBY458787 WLU458763:WLU458787 WVQ458763:WVQ458787 I524299:I524323 JE524299:JE524323 TA524299:TA524323 ACW524299:ACW524323 AMS524299:AMS524323 AWO524299:AWO524323 BGK524299:BGK524323 BQG524299:BQG524323 CAC524299:CAC524323 CJY524299:CJY524323 CTU524299:CTU524323 DDQ524299:DDQ524323 DNM524299:DNM524323 DXI524299:DXI524323 EHE524299:EHE524323 ERA524299:ERA524323 FAW524299:FAW524323 FKS524299:FKS524323 FUO524299:FUO524323 GEK524299:GEK524323 GOG524299:GOG524323 GYC524299:GYC524323 HHY524299:HHY524323 HRU524299:HRU524323 IBQ524299:IBQ524323 ILM524299:ILM524323 IVI524299:IVI524323 JFE524299:JFE524323 JPA524299:JPA524323 JYW524299:JYW524323 KIS524299:KIS524323 KSO524299:KSO524323 LCK524299:LCK524323 LMG524299:LMG524323 LWC524299:LWC524323 MFY524299:MFY524323 MPU524299:MPU524323 MZQ524299:MZQ524323 NJM524299:NJM524323 NTI524299:NTI524323 ODE524299:ODE524323 ONA524299:ONA524323 OWW524299:OWW524323 PGS524299:PGS524323 PQO524299:PQO524323 QAK524299:QAK524323 QKG524299:QKG524323 QUC524299:QUC524323 RDY524299:RDY524323 RNU524299:RNU524323 RXQ524299:RXQ524323 SHM524299:SHM524323 SRI524299:SRI524323 TBE524299:TBE524323 TLA524299:TLA524323 TUW524299:TUW524323 UES524299:UES524323 UOO524299:UOO524323 UYK524299:UYK524323 VIG524299:VIG524323 VSC524299:VSC524323 WBY524299:WBY524323 WLU524299:WLU524323 WVQ524299:WVQ524323 I589835:I589859 JE589835:JE589859 TA589835:TA589859 ACW589835:ACW589859 AMS589835:AMS589859 AWO589835:AWO589859 BGK589835:BGK589859 BQG589835:BQG589859 CAC589835:CAC589859 CJY589835:CJY589859 CTU589835:CTU589859 DDQ589835:DDQ589859 DNM589835:DNM589859 DXI589835:DXI589859 EHE589835:EHE589859 ERA589835:ERA589859 FAW589835:FAW589859 FKS589835:FKS589859 FUO589835:FUO589859 GEK589835:GEK589859 GOG589835:GOG589859 GYC589835:GYC589859 HHY589835:HHY589859 HRU589835:HRU589859 IBQ589835:IBQ589859 ILM589835:ILM589859 IVI589835:IVI589859 JFE589835:JFE589859 JPA589835:JPA589859 JYW589835:JYW589859 KIS589835:KIS589859 KSO589835:KSO589859 LCK589835:LCK589859 LMG589835:LMG589859 LWC589835:LWC589859 MFY589835:MFY589859 MPU589835:MPU589859 MZQ589835:MZQ589859 NJM589835:NJM589859 NTI589835:NTI589859 ODE589835:ODE589859 ONA589835:ONA589859 OWW589835:OWW589859 PGS589835:PGS589859 PQO589835:PQO589859 QAK589835:QAK589859 QKG589835:QKG589859 QUC589835:QUC589859 RDY589835:RDY589859 RNU589835:RNU589859 RXQ589835:RXQ589859 SHM589835:SHM589859 SRI589835:SRI589859 TBE589835:TBE589859 TLA589835:TLA589859 TUW589835:TUW589859 UES589835:UES589859 UOO589835:UOO589859 UYK589835:UYK589859 VIG589835:VIG589859 VSC589835:VSC589859 WBY589835:WBY589859 WLU589835:WLU589859 WVQ589835:WVQ589859 I655371:I655395 JE655371:JE655395 TA655371:TA655395 ACW655371:ACW655395 AMS655371:AMS655395 AWO655371:AWO655395 BGK655371:BGK655395 BQG655371:BQG655395 CAC655371:CAC655395 CJY655371:CJY655395 CTU655371:CTU655395 DDQ655371:DDQ655395 DNM655371:DNM655395 DXI655371:DXI655395 EHE655371:EHE655395 ERA655371:ERA655395 FAW655371:FAW655395 FKS655371:FKS655395 FUO655371:FUO655395 GEK655371:GEK655395 GOG655371:GOG655395 GYC655371:GYC655395 HHY655371:HHY655395 HRU655371:HRU655395 IBQ655371:IBQ655395 ILM655371:ILM655395 IVI655371:IVI655395 JFE655371:JFE655395 JPA655371:JPA655395 JYW655371:JYW655395 KIS655371:KIS655395 KSO655371:KSO655395 LCK655371:LCK655395 LMG655371:LMG655395 LWC655371:LWC655395 MFY655371:MFY655395 MPU655371:MPU655395 MZQ655371:MZQ655395 NJM655371:NJM655395 NTI655371:NTI655395 ODE655371:ODE655395 ONA655371:ONA655395 OWW655371:OWW655395 PGS655371:PGS655395 PQO655371:PQO655395 QAK655371:QAK655395 QKG655371:QKG655395 QUC655371:QUC655395 RDY655371:RDY655395 RNU655371:RNU655395 RXQ655371:RXQ655395 SHM655371:SHM655395 SRI655371:SRI655395 TBE655371:TBE655395 TLA655371:TLA655395 TUW655371:TUW655395 UES655371:UES655395 UOO655371:UOO655395 UYK655371:UYK655395 VIG655371:VIG655395 VSC655371:VSC655395 WBY655371:WBY655395 WLU655371:WLU655395 WVQ655371:WVQ655395 I720907:I720931 JE720907:JE720931 TA720907:TA720931 ACW720907:ACW720931 AMS720907:AMS720931 AWO720907:AWO720931 BGK720907:BGK720931 BQG720907:BQG720931 CAC720907:CAC720931 CJY720907:CJY720931 CTU720907:CTU720931 DDQ720907:DDQ720931 DNM720907:DNM720931 DXI720907:DXI720931 EHE720907:EHE720931 ERA720907:ERA720931 FAW720907:FAW720931 FKS720907:FKS720931 FUO720907:FUO720931 GEK720907:GEK720931 GOG720907:GOG720931 GYC720907:GYC720931 HHY720907:HHY720931 HRU720907:HRU720931 IBQ720907:IBQ720931 ILM720907:ILM720931 IVI720907:IVI720931 JFE720907:JFE720931 JPA720907:JPA720931 JYW720907:JYW720931 KIS720907:KIS720931 KSO720907:KSO720931 LCK720907:LCK720931 LMG720907:LMG720931 LWC720907:LWC720931 MFY720907:MFY720931 MPU720907:MPU720931 MZQ720907:MZQ720931 NJM720907:NJM720931 NTI720907:NTI720931 ODE720907:ODE720931 ONA720907:ONA720931 OWW720907:OWW720931 PGS720907:PGS720931 PQO720907:PQO720931 QAK720907:QAK720931 QKG720907:QKG720931 QUC720907:QUC720931 RDY720907:RDY720931 RNU720907:RNU720931 RXQ720907:RXQ720931 SHM720907:SHM720931 SRI720907:SRI720931 TBE720907:TBE720931 TLA720907:TLA720931 TUW720907:TUW720931 UES720907:UES720931 UOO720907:UOO720931 UYK720907:UYK720931 VIG720907:VIG720931 VSC720907:VSC720931 WBY720907:WBY720931 WLU720907:WLU720931 WVQ720907:WVQ720931 I786443:I786467 JE786443:JE786467 TA786443:TA786467 ACW786443:ACW786467 AMS786443:AMS786467 AWO786443:AWO786467 BGK786443:BGK786467 BQG786443:BQG786467 CAC786443:CAC786467 CJY786443:CJY786467 CTU786443:CTU786467 DDQ786443:DDQ786467 DNM786443:DNM786467 DXI786443:DXI786467 EHE786443:EHE786467 ERA786443:ERA786467 FAW786443:FAW786467 FKS786443:FKS786467 FUO786443:FUO786467 GEK786443:GEK786467 GOG786443:GOG786467 GYC786443:GYC786467 HHY786443:HHY786467 HRU786443:HRU786467 IBQ786443:IBQ786467 ILM786443:ILM786467 IVI786443:IVI786467 JFE786443:JFE786467 JPA786443:JPA786467 JYW786443:JYW786467 KIS786443:KIS786467 KSO786443:KSO786467 LCK786443:LCK786467 LMG786443:LMG786467 LWC786443:LWC786467 MFY786443:MFY786467 MPU786443:MPU786467 MZQ786443:MZQ786467 NJM786443:NJM786467 NTI786443:NTI786467 ODE786443:ODE786467 ONA786443:ONA786467 OWW786443:OWW786467 PGS786443:PGS786467 PQO786443:PQO786467 QAK786443:QAK786467 QKG786443:QKG786467 QUC786443:QUC786467 RDY786443:RDY786467 RNU786443:RNU786467 RXQ786443:RXQ786467 SHM786443:SHM786467 SRI786443:SRI786467 TBE786443:TBE786467 TLA786443:TLA786467 TUW786443:TUW786467 UES786443:UES786467 UOO786443:UOO786467 UYK786443:UYK786467 VIG786443:VIG786467 VSC786443:VSC786467 WBY786443:WBY786467 WLU786443:WLU786467 WVQ786443:WVQ786467 I851979:I852003 JE851979:JE852003 TA851979:TA852003 ACW851979:ACW852003 AMS851979:AMS852003 AWO851979:AWO852003 BGK851979:BGK852003 BQG851979:BQG852003 CAC851979:CAC852003 CJY851979:CJY852003 CTU851979:CTU852003 DDQ851979:DDQ852003 DNM851979:DNM852003 DXI851979:DXI852003 EHE851979:EHE852003 ERA851979:ERA852003 FAW851979:FAW852003 FKS851979:FKS852003 FUO851979:FUO852003 GEK851979:GEK852003 GOG851979:GOG852003 GYC851979:GYC852003 HHY851979:HHY852003 HRU851979:HRU852003 IBQ851979:IBQ852003 ILM851979:ILM852003 IVI851979:IVI852003 JFE851979:JFE852003 JPA851979:JPA852003 JYW851979:JYW852003 KIS851979:KIS852003 KSO851979:KSO852003 LCK851979:LCK852003 LMG851979:LMG852003 LWC851979:LWC852003 MFY851979:MFY852003 MPU851979:MPU852003 MZQ851979:MZQ852003 NJM851979:NJM852003 NTI851979:NTI852003 ODE851979:ODE852003 ONA851979:ONA852003 OWW851979:OWW852003 PGS851979:PGS852003 PQO851979:PQO852003 QAK851979:QAK852003 QKG851979:QKG852003 QUC851979:QUC852003 RDY851979:RDY852003 RNU851979:RNU852003 RXQ851979:RXQ852003 SHM851979:SHM852003 SRI851979:SRI852003 TBE851979:TBE852003 TLA851979:TLA852003 TUW851979:TUW852003 UES851979:UES852003 UOO851979:UOO852003 UYK851979:UYK852003 VIG851979:VIG852003 VSC851979:VSC852003 WBY851979:WBY852003 WLU851979:WLU852003 WVQ851979:WVQ852003 I917515:I917539 JE917515:JE917539 TA917515:TA917539 ACW917515:ACW917539 AMS917515:AMS917539 AWO917515:AWO917539 BGK917515:BGK917539 BQG917515:BQG917539 CAC917515:CAC917539 CJY917515:CJY917539 CTU917515:CTU917539 DDQ917515:DDQ917539 DNM917515:DNM917539 DXI917515:DXI917539 EHE917515:EHE917539 ERA917515:ERA917539 FAW917515:FAW917539 FKS917515:FKS917539 FUO917515:FUO917539 GEK917515:GEK917539 GOG917515:GOG917539 GYC917515:GYC917539 HHY917515:HHY917539 HRU917515:HRU917539 IBQ917515:IBQ917539 ILM917515:ILM917539 IVI917515:IVI917539 JFE917515:JFE917539 JPA917515:JPA917539 JYW917515:JYW917539 KIS917515:KIS917539 KSO917515:KSO917539 LCK917515:LCK917539 LMG917515:LMG917539 LWC917515:LWC917539 MFY917515:MFY917539 MPU917515:MPU917539 MZQ917515:MZQ917539 NJM917515:NJM917539 NTI917515:NTI917539 ODE917515:ODE917539 ONA917515:ONA917539 OWW917515:OWW917539 PGS917515:PGS917539 PQO917515:PQO917539 QAK917515:QAK917539 QKG917515:QKG917539 QUC917515:QUC917539 RDY917515:RDY917539 RNU917515:RNU917539 RXQ917515:RXQ917539 SHM917515:SHM917539 SRI917515:SRI917539 TBE917515:TBE917539 TLA917515:TLA917539 TUW917515:TUW917539 UES917515:UES917539 UOO917515:UOO917539 UYK917515:UYK917539 VIG917515:VIG917539 VSC917515:VSC917539 WBY917515:WBY917539 WLU917515:WLU917539 WVQ917515:WVQ917539 I983051:I983075 JE983051:JE983075 TA983051:TA983075 ACW983051:ACW983075 AMS983051:AMS983075 AWO983051:AWO983075 BGK983051:BGK983075 BQG983051:BQG983075 CAC983051:CAC983075 CJY983051:CJY983075 CTU983051:CTU983075 DDQ983051:DDQ983075 DNM983051:DNM983075 DXI983051:DXI983075 EHE983051:EHE983075 ERA983051:ERA983075 FAW983051:FAW983075 FKS983051:FKS983075 FUO983051:FUO983075 GEK983051:GEK983075 GOG983051:GOG983075 GYC983051:GYC983075 HHY983051:HHY983075 HRU983051:HRU983075 IBQ983051:IBQ983075 ILM983051:ILM983075 IVI983051:IVI983075 JFE983051:JFE983075 JPA983051:JPA983075 JYW983051:JYW983075 KIS983051:KIS983075 KSO983051:KSO983075 LCK983051:LCK983075 LMG983051:LMG983075 LWC983051:LWC983075 MFY983051:MFY983075 MPU983051:MPU983075 MZQ983051:MZQ983075 NJM983051:NJM983075 NTI983051:NTI983075 ODE983051:ODE983075 ONA983051:ONA983075 OWW983051:OWW983075 PGS983051:PGS983075 PQO983051:PQO983075 QAK983051:QAK983075 QKG983051:QKG983075 QUC983051:QUC983075 RDY983051:RDY983075 RNU983051:RNU983075 RXQ983051:RXQ983075 SHM983051:SHM983075 SRI983051:SRI983075 TBE983051:TBE983075 TLA983051:TLA983075 TUW983051:TUW983075 UES983051:UES983075 UOO983051:UOO983075 UYK983051:UYK983075 VIG983051:VIG983075 VSC983051:VSC983075 WBY983051:WBY983075 WLU983051:WLU983075 WVQ983051:WVQ983075">
      <formula1>"Official 　　　(公用）"</formula1>
    </dataValidation>
    <dataValidation type="list" allowBlank="1" showInputMessage="1" showErrorMessage="1" error="上書き不可（プルダウンメニューからご選択ください。）" promptTitle="＊データ入力後に確認！" prompt="招へい対象者のパスポート（またはパスポート申請書）のコピーを入手した上で情報を入力/確認した場合はプルダウンメニューから「確認済」を選択ください" sqref="B11:B35 IX11:IX35 ST11:ST35 ACP11:ACP35 AML11:AML35 AWH11:AWH35 BGD11:BGD35 BPZ11:BPZ35 BZV11:BZV35 CJR11:CJR35 CTN11:CTN35 DDJ11:DDJ35 DNF11:DNF35 DXB11:DXB35 EGX11:EGX35 EQT11:EQT35 FAP11:FAP35 FKL11:FKL35 FUH11:FUH35 GED11:GED35 GNZ11:GNZ35 GXV11:GXV35 HHR11:HHR35 HRN11:HRN35 IBJ11:IBJ35 ILF11:ILF35 IVB11:IVB35 JEX11:JEX35 JOT11:JOT35 JYP11:JYP35 KIL11:KIL35 KSH11:KSH35 LCD11:LCD35 LLZ11:LLZ35 LVV11:LVV35 MFR11:MFR35 MPN11:MPN35 MZJ11:MZJ35 NJF11:NJF35 NTB11:NTB35 OCX11:OCX35 OMT11:OMT35 OWP11:OWP35 PGL11:PGL35 PQH11:PQH35 QAD11:QAD35 QJZ11:QJZ35 QTV11:QTV35 RDR11:RDR35 RNN11:RNN35 RXJ11:RXJ35 SHF11:SHF35 SRB11:SRB35 TAX11:TAX35 TKT11:TKT35 TUP11:TUP35 UEL11:UEL35 UOH11:UOH35 UYD11:UYD35 VHZ11:VHZ35 VRV11:VRV35 WBR11:WBR35 WLN11:WLN35 WVJ11:WVJ35 B65547:B65571 IX65547:IX65571 ST65547:ST65571 ACP65547:ACP65571 AML65547:AML65571 AWH65547:AWH65571 BGD65547:BGD65571 BPZ65547:BPZ65571 BZV65547:BZV65571 CJR65547:CJR65571 CTN65547:CTN65571 DDJ65547:DDJ65571 DNF65547:DNF65571 DXB65547:DXB65571 EGX65547:EGX65571 EQT65547:EQT65571 FAP65547:FAP65571 FKL65547:FKL65571 FUH65547:FUH65571 GED65547:GED65571 GNZ65547:GNZ65571 GXV65547:GXV65571 HHR65547:HHR65571 HRN65547:HRN65571 IBJ65547:IBJ65571 ILF65547:ILF65571 IVB65547:IVB65571 JEX65547:JEX65571 JOT65547:JOT65571 JYP65547:JYP65571 KIL65547:KIL65571 KSH65547:KSH65571 LCD65547:LCD65571 LLZ65547:LLZ65571 LVV65547:LVV65571 MFR65547:MFR65571 MPN65547:MPN65571 MZJ65547:MZJ65571 NJF65547:NJF65571 NTB65547:NTB65571 OCX65547:OCX65571 OMT65547:OMT65571 OWP65547:OWP65571 PGL65547:PGL65571 PQH65547:PQH65571 QAD65547:QAD65571 QJZ65547:QJZ65571 QTV65547:QTV65571 RDR65547:RDR65571 RNN65547:RNN65571 RXJ65547:RXJ65571 SHF65547:SHF65571 SRB65547:SRB65571 TAX65547:TAX65571 TKT65547:TKT65571 TUP65547:TUP65571 UEL65547:UEL65571 UOH65547:UOH65571 UYD65547:UYD65571 VHZ65547:VHZ65571 VRV65547:VRV65571 WBR65547:WBR65571 WLN65547:WLN65571 WVJ65547:WVJ65571 B131083:B131107 IX131083:IX131107 ST131083:ST131107 ACP131083:ACP131107 AML131083:AML131107 AWH131083:AWH131107 BGD131083:BGD131107 BPZ131083:BPZ131107 BZV131083:BZV131107 CJR131083:CJR131107 CTN131083:CTN131107 DDJ131083:DDJ131107 DNF131083:DNF131107 DXB131083:DXB131107 EGX131083:EGX131107 EQT131083:EQT131107 FAP131083:FAP131107 FKL131083:FKL131107 FUH131083:FUH131107 GED131083:GED131107 GNZ131083:GNZ131107 GXV131083:GXV131107 HHR131083:HHR131107 HRN131083:HRN131107 IBJ131083:IBJ131107 ILF131083:ILF131107 IVB131083:IVB131107 JEX131083:JEX131107 JOT131083:JOT131107 JYP131083:JYP131107 KIL131083:KIL131107 KSH131083:KSH131107 LCD131083:LCD131107 LLZ131083:LLZ131107 LVV131083:LVV131107 MFR131083:MFR131107 MPN131083:MPN131107 MZJ131083:MZJ131107 NJF131083:NJF131107 NTB131083:NTB131107 OCX131083:OCX131107 OMT131083:OMT131107 OWP131083:OWP131107 PGL131083:PGL131107 PQH131083:PQH131107 QAD131083:QAD131107 QJZ131083:QJZ131107 QTV131083:QTV131107 RDR131083:RDR131107 RNN131083:RNN131107 RXJ131083:RXJ131107 SHF131083:SHF131107 SRB131083:SRB131107 TAX131083:TAX131107 TKT131083:TKT131107 TUP131083:TUP131107 UEL131083:UEL131107 UOH131083:UOH131107 UYD131083:UYD131107 VHZ131083:VHZ131107 VRV131083:VRV131107 WBR131083:WBR131107 WLN131083:WLN131107 WVJ131083:WVJ131107 B196619:B196643 IX196619:IX196643 ST196619:ST196643 ACP196619:ACP196643 AML196619:AML196643 AWH196619:AWH196643 BGD196619:BGD196643 BPZ196619:BPZ196643 BZV196619:BZV196643 CJR196619:CJR196643 CTN196619:CTN196643 DDJ196619:DDJ196643 DNF196619:DNF196643 DXB196619:DXB196643 EGX196619:EGX196643 EQT196619:EQT196643 FAP196619:FAP196643 FKL196619:FKL196643 FUH196619:FUH196643 GED196619:GED196643 GNZ196619:GNZ196643 GXV196619:GXV196643 HHR196619:HHR196643 HRN196619:HRN196643 IBJ196619:IBJ196643 ILF196619:ILF196643 IVB196619:IVB196643 JEX196619:JEX196643 JOT196619:JOT196643 JYP196619:JYP196643 KIL196619:KIL196643 KSH196619:KSH196643 LCD196619:LCD196643 LLZ196619:LLZ196643 LVV196619:LVV196643 MFR196619:MFR196643 MPN196619:MPN196643 MZJ196619:MZJ196643 NJF196619:NJF196643 NTB196619:NTB196643 OCX196619:OCX196643 OMT196619:OMT196643 OWP196619:OWP196643 PGL196619:PGL196643 PQH196619:PQH196643 QAD196619:QAD196643 QJZ196619:QJZ196643 QTV196619:QTV196643 RDR196619:RDR196643 RNN196619:RNN196643 RXJ196619:RXJ196643 SHF196619:SHF196643 SRB196619:SRB196643 TAX196619:TAX196643 TKT196619:TKT196643 TUP196619:TUP196643 UEL196619:UEL196643 UOH196619:UOH196643 UYD196619:UYD196643 VHZ196619:VHZ196643 VRV196619:VRV196643 WBR196619:WBR196643 WLN196619:WLN196643 WVJ196619:WVJ196643 B262155:B262179 IX262155:IX262179 ST262155:ST262179 ACP262155:ACP262179 AML262155:AML262179 AWH262155:AWH262179 BGD262155:BGD262179 BPZ262155:BPZ262179 BZV262155:BZV262179 CJR262155:CJR262179 CTN262155:CTN262179 DDJ262155:DDJ262179 DNF262155:DNF262179 DXB262155:DXB262179 EGX262155:EGX262179 EQT262155:EQT262179 FAP262155:FAP262179 FKL262155:FKL262179 FUH262155:FUH262179 GED262155:GED262179 GNZ262155:GNZ262179 GXV262155:GXV262179 HHR262155:HHR262179 HRN262155:HRN262179 IBJ262155:IBJ262179 ILF262155:ILF262179 IVB262155:IVB262179 JEX262155:JEX262179 JOT262155:JOT262179 JYP262155:JYP262179 KIL262155:KIL262179 KSH262155:KSH262179 LCD262155:LCD262179 LLZ262155:LLZ262179 LVV262155:LVV262179 MFR262155:MFR262179 MPN262155:MPN262179 MZJ262155:MZJ262179 NJF262155:NJF262179 NTB262155:NTB262179 OCX262155:OCX262179 OMT262155:OMT262179 OWP262155:OWP262179 PGL262155:PGL262179 PQH262155:PQH262179 QAD262155:QAD262179 QJZ262155:QJZ262179 QTV262155:QTV262179 RDR262155:RDR262179 RNN262155:RNN262179 RXJ262155:RXJ262179 SHF262155:SHF262179 SRB262155:SRB262179 TAX262155:TAX262179 TKT262155:TKT262179 TUP262155:TUP262179 UEL262155:UEL262179 UOH262155:UOH262179 UYD262155:UYD262179 VHZ262155:VHZ262179 VRV262155:VRV262179 WBR262155:WBR262179 WLN262155:WLN262179 WVJ262155:WVJ262179 B327691:B327715 IX327691:IX327715 ST327691:ST327715 ACP327691:ACP327715 AML327691:AML327715 AWH327691:AWH327715 BGD327691:BGD327715 BPZ327691:BPZ327715 BZV327691:BZV327715 CJR327691:CJR327715 CTN327691:CTN327715 DDJ327691:DDJ327715 DNF327691:DNF327715 DXB327691:DXB327715 EGX327691:EGX327715 EQT327691:EQT327715 FAP327691:FAP327715 FKL327691:FKL327715 FUH327691:FUH327715 GED327691:GED327715 GNZ327691:GNZ327715 GXV327691:GXV327715 HHR327691:HHR327715 HRN327691:HRN327715 IBJ327691:IBJ327715 ILF327691:ILF327715 IVB327691:IVB327715 JEX327691:JEX327715 JOT327691:JOT327715 JYP327691:JYP327715 KIL327691:KIL327715 KSH327691:KSH327715 LCD327691:LCD327715 LLZ327691:LLZ327715 LVV327691:LVV327715 MFR327691:MFR327715 MPN327691:MPN327715 MZJ327691:MZJ327715 NJF327691:NJF327715 NTB327691:NTB327715 OCX327691:OCX327715 OMT327691:OMT327715 OWP327691:OWP327715 PGL327691:PGL327715 PQH327691:PQH327715 QAD327691:QAD327715 QJZ327691:QJZ327715 QTV327691:QTV327715 RDR327691:RDR327715 RNN327691:RNN327715 RXJ327691:RXJ327715 SHF327691:SHF327715 SRB327691:SRB327715 TAX327691:TAX327715 TKT327691:TKT327715 TUP327691:TUP327715 UEL327691:UEL327715 UOH327691:UOH327715 UYD327691:UYD327715 VHZ327691:VHZ327715 VRV327691:VRV327715 WBR327691:WBR327715 WLN327691:WLN327715 WVJ327691:WVJ327715 B393227:B393251 IX393227:IX393251 ST393227:ST393251 ACP393227:ACP393251 AML393227:AML393251 AWH393227:AWH393251 BGD393227:BGD393251 BPZ393227:BPZ393251 BZV393227:BZV393251 CJR393227:CJR393251 CTN393227:CTN393251 DDJ393227:DDJ393251 DNF393227:DNF393251 DXB393227:DXB393251 EGX393227:EGX393251 EQT393227:EQT393251 FAP393227:FAP393251 FKL393227:FKL393251 FUH393227:FUH393251 GED393227:GED393251 GNZ393227:GNZ393251 GXV393227:GXV393251 HHR393227:HHR393251 HRN393227:HRN393251 IBJ393227:IBJ393251 ILF393227:ILF393251 IVB393227:IVB393251 JEX393227:JEX393251 JOT393227:JOT393251 JYP393227:JYP393251 KIL393227:KIL393251 KSH393227:KSH393251 LCD393227:LCD393251 LLZ393227:LLZ393251 LVV393227:LVV393251 MFR393227:MFR393251 MPN393227:MPN393251 MZJ393227:MZJ393251 NJF393227:NJF393251 NTB393227:NTB393251 OCX393227:OCX393251 OMT393227:OMT393251 OWP393227:OWP393251 PGL393227:PGL393251 PQH393227:PQH393251 QAD393227:QAD393251 QJZ393227:QJZ393251 QTV393227:QTV393251 RDR393227:RDR393251 RNN393227:RNN393251 RXJ393227:RXJ393251 SHF393227:SHF393251 SRB393227:SRB393251 TAX393227:TAX393251 TKT393227:TKT393251 TUP393227:TUP393251 UEL393227:UEL393251 UOH393227:UOH393251 UYD393227:UYD393251 VHZ393227:VHZ393251 VRV393227:VRV393251 WBR393227:WBR393251 WLN393227:WLN393251 WVJ393227:WVJ393251 B458763:B458787 IX458763:IX458787 ST458763:ST458787 ACP458763:ACP458787 AML458763:AML458787 AWH458763:AWH458787 BGD458763:BGD458787 BPZ458763:BPZ458787 BZV458763:BZV458787 CJR458763:CJR458787 CTN458763:CTN458787 DDJ458763:DDJ458787 DNF458763:DNF458787 DXB458763:DXB458787 EGX458763:EGX458787 EQT458763:EQT458787 FAP458763:FAP458787 FKL458763:FKL458787 FUH458763:FUH458787 GED458763:GED458787 GNZ458763:GNZ458787 GXV458763:GXV458787 HHR458763:HHR458787 HRN458763:HRN458787 IBJ458763:IBJ458787 ILF458763:ILF458787 IVB458763:IVB458787 JEX458763:JEX458787 JOT458763:JOT458787 JYP458763:JYP458787 KIL458763:KIL458787 KSH458763:KSH458787 LCD458763:LCD458787 LLZ458763:LLZ458787 LVV458763:LVV458787 MFR458763:MFR458787 MPN458763:MPN458787 MZJ458763:MZJ458787 NJF458763:NJF458787 NTB458763:NTB458787 OCX458763:OCX458787 OMT458763:OMT458787 OWP458763:OWP458787 PGL458763:PGL458787 PQH458763:PQH458787 QAD458763:QAD458787 QJZ458763:QJZ458787 QTV458763:QTV458787 RDR458763:RDR458787 RNN458763:RNN458787 RXJ458763:RXJ458787 SHF458763:SHF458787 SRB458763:SRB458787 TAX458763:TAX458787 TKT458763:TKT458787 TUP458763:TUP458787 UEL458763:UEL458787 UOH458763:UOH458787 UYD458763:UYD458787 VHZ458763:VHZ458787 VRV458763:VRV458787 WBR458763:WBR458787 WLN458763:WLN458787 WVJ458763:WVJ458787 B524299:B524323 IX524299:IX524323 ST524299:ST524323 ACP524299:ACP524323 AML524299:AML524323 AWH524299:AWH524323 BGD524299:BGD524323 BPZ524299:BPZ524323 BZV524299:BZV524323 CJR524299:CJR524323 CTN524299:CTN524323 DDJ524299:DDJ524323 DNF524299:DNF524323 DXB524299:DXB524323 EGX524299:EGX524323 EQT524299:EQT524323 FAP524299:FAP524323 FKL524299:FKL524323 FUH524299:FUH524323 GED524299:GED524323 GNZ524299:GNZ524323 GXV524299:GXV524323 HHR524299:HHR524323 HRN524299:HRN524323 IBJ524299:IBJ524323 ILF524299:ILF524323 IVB524299:IVB524323 JEX524299:JEX524323 JOT524299:JOT524323 JYP524299:JYP524323 KIL524299:KIL524323 KSH524299:KSH524323 LCD524299:LCD524323 LLZ524299:LLZ524323 LVV524299:LVV524323 MFR524299:MFR524323 MPN524299:MPN524323 MZJ524299:MZJ524323 NJF524299:NJF524323 NTB524299:NTB524323 OCX524299:OCX524323 OMT524299:OMT524323 OWP524299:OWP524323 PGL524299:PGL524323 PQH524299:PQH524323 QAD524299:QAD524323 QJZ524299:QJZ524323 QTV524299:QTV524323 RDR524299:RDR524323 RNN524299:RNN524323 RXJ524299:RXJ524323 SHF524299:SHF524323 SRB524299:SRB524323 TAX524299:TAX524323 TKT524299:TKT524323 TUP524299:TUP524323 UEL524299:UEL524323 UOH524299:UOH524323 UYD524299:UYD524323 VHZ524299:VHZ524323 VRV524299:VRV524323 WBR524299:WBR524323 WLN524299:WLN524323 WVJ524299:WVJ524323 B589835:B589859 IX589835:IX589859 ST589835:ST589859 ACP589835:ACP589859 AML589835:AML589859 AWH589835:AWH589859 BGD589835:BGD589859 BPZ589835:BPZ589859 BZV589835:BZV589859 CJR589835:CJR589859 CTN589835:CTN589859 DDJ589835:DDJ589859 DNF589835:DNF589859 DXB589835:DXB589859 EGX589835:EGX589859 EQT589835:EQT589859 FAP589835:FAP589859 FKL589835:FKL589859 FUH589835:FUH589859 GED589835:GED589859 GNZ589835:GNZ589859 GXV589835:GXV589859 HHR589835:HHR589859 HRN589835:HRN589859 IBJ589835:IBJ589859 ILF589835:ILF589859 IVB589835:IVB589859 JEX589835:JEX589859 JOT589835:JOT589859 JYP589835:JYP589859 KIL589835:KIL589859 KSH589835:KSH589859 LCD589835:LCD589859 LLZ589835:LLZ589859 LVV589835:LVV589859 MFR589835:MFR589859 MPN589835:MPN589859 MZJ589835:MZJ589859 NJF589835:NJF589859 NTB589835:NTB589859 OCX589835:OCX589859 OMT589835:OMT589859 OWP589835:OWP589859 PGL589835:PGL589859 PQH589835:PQH589859 QAD589835:QAD589859 QJZ589835:QJZ589859 QTV589835:QTV589859 RDR589835:RDR589859 RNN589835:RNN589859 RXJ589835:RXJ589859 SHF589835:SHF589859 SRB589835:SRB589859 TAX589835:TAX589859 TKT589835:TKT589859 TUP589835:TUP589859 UEL589835:UEL589859 UOH589835:UOH589859 UYD589835:UYD589859 VHZ589835:VHZ589859 VRV589835:VRV589859 WBR589835:WBR589859 WLN589835:WLN589859 WVJ589835:WVJ589859 B655371:B655395 IX655371:IX655395 ST655371:ST655395 ACP655371:ACP655395 AML655371:AML655395 AWH655371:AWH655395 BGD655371:BGD655395 BPZ655371:BPZ655395 BZV655371:BZV655395 CJR655371:CJR655395 CTN655371:CTN655395 DDJ655371:DDJ655395 DNF655371:DNF655395 DXB655371:DXB655395 EGX655371:EGX655395 EQT655371:EQT655395 FAP655371:FAP655395 FKL655371:FKL655395 FUH655371:FUH655395 GED655371:GED655395 GNZ655371:GNZ655395 GXV655371:GXV655395 HHR655371:HHR655395 HRN655371:HRN655395 IBJ655371:IBJ655395 ILF655371:ILF655395 IVB655371:IVB655395 JEX655371:JEX655395 JOT655371:JOT655395 JYP655371:JYP655395 KIL655371:KIL655395 KSH655371:KSH655395 LCD655371:LCD655395 LLZ655371:LLZ655395 LVV655371:LVV655395 MFR655371:MFR655395 MPN655371:MPN655395 MZJ655371:MZJ655395 NJF655371:NJF655395 NTB655371:NTB655395 OCX655371:OCX655395 OMT655371:OMT655395 OWP655371:OWP655395 PGL655371:PGL655395 PQH655371:PQH655395 QAD655371:QAD655395 QJZ655371:QJZ655395 QTV655371:QTV655395 RDR655371:RDR655395 RNN655371:RNN655395 RXJ655371:RXJ655395 SHF655371:SHF655395 SRB655371:SRB655395 TAX655371:TAX655395 TKT655371:TKT655395 TUP655371:TUP655395 UEL655371:UEL655395 UOH655371:UOH655395 UYD655371:UYD655395 VHZ655371:VHZ655395 VRV655371:VRV655395 WBR655371:WBR655395 WLN655371:WLN655395 WVJ655371:WVJ655395 B720907:B720931 IX720907:IX720931 ST720907:ST720931 ACP720907:ACP720931 AML720907:AML720931 AWH720907:AWH720931 BGD720907:BGD720931 BPZ720907:BPZ720931 BZV720907:BZV720931 CJR720907:CJR720931 CTN720907:CTN720931 DDJ720907:DDJ720931 DNF720907:DNF720931 DXB720907:DXB720931 EGX720907:EGX720931 EQT720907:EQT720931 FAP720907:FAP720931 FKL720907:FKL720931 FUH720907:FUH720931 GED720907:GED720931 GNZ720907:GNZ720931 GXV720907:GXV720931 HHR720907:HHR720931 HRN720907:HRN720931 IBJ720907:IBJ720931 ILF720907:ILF720931 IVB720907:IVB720931 JEX720907:JEX720931 JOT720907:JOT720931 JYP720907:JYP720931 KIL720907:KIL720931 KSH720907:KSH720931 LCD720907:LCD720931 LLZ720907:LLZ720931 LVV720907:LVV720931 MFR720907:MFR720931 MPN720907:MPN720931 MZJ720907:MZJ720931 NJF720907:NJF720931 NTB720907:NTB720931 OCX720907:OCX720931 OMT720907:OMT720931 OWP720907:OWP720931 PGL720907:PGL720931 PQH720907:PQH720931 QAD720907:QAD720931 QJZ720907:QJZ720931 QTV720907:QTV720931 RDR720907:RDR720931 RNN720907:RNN720931 RXJ720907:RXJ720931 SHF720907:SHF720931 SRB720907:SRB720931 TAX720907:TAX720931 TKT720907:TKT720931 TUP720907:TUP720931 UEL720907:UEL720931 UOH720907:UOH720931 UYD720907:UYD720931 VHZ720907:VHZ720931 VRV720907:VRV720931 WBR720907:WBR720931 WLN720907:WLN720931 WVJ720907:WVJ720931 B786443:B786467 IX786443:IX786467 ST786443:ST786467 ACP786443:ACP786467 AML786443:AML786467 AWH786443:AWH786467 BGD786443:BGD786467 BPZ786443:BPZ786467 BZV786443:BZV786467 CJR786443:CJR786467 CTN786443:CTN786467 DDJ786443:DDJ786467 DNF786443:DNF786467 DXB786443:DXB786467 EGX786443:EGX786467 EQT786443:EQT786467 FAP786443:FAP786467 FKL786443:FKL786467 FUH786443:FUH786467 GED786443:GED786467 GNZ786443:GNZ786467 GXV786443:GXV786467 HHR786443:HHR786467 HRN786443:HRN786467 IBJ786443:IBJ786467 ILF786443:ILF786467 IVB786443:IVB786467 JEX786443:JEX786467 JOT786443:JOT786467 JYP786443:JYP786467 KIL786443:KIL786467 KSH786443:KSH786467 LCD786443:LCD786467 LLZ786443:LLZ786467 LVV786443:LVV786467 MFR786443:MFR786467 MPN786443:MPN786467 MZJ786443:MZJ786467 NJF786443:NJF786467 NTB786443:NTB786467 OCX786443:OCX786467 OMT786443:OMT786467 OWP786443:OWP786467 PGL786443:PGL786467 PQH786443:PQH786467 QAD786443:QAD786467 QJZ786443:QJZ786467 QTV786443:QTV786467 RDR786443:RDR786467 RNN786443:RNN786467 RXJ786443:RXJ786467 SHF786443:SHF786467 SRB786443:SRB786467 TAX786443:TAX786467 TKT786443:TKT786467 TUP786443:TUP786467 UEL786443:UEL786467 UOH786443:UOH786467 UYD786443:UYD786467 VHZ786443:VHZ786467 VRV786443:VRV786467 WBR786443:WBR786467 WLN786443:WLN786467 WVJ786443:WVJ786467 B851979:B852003 IX851979:IX852003 ST851979:ST852003 ACP851979:ACP852003 AML851979:AML852003 AWH851979:AWH852003 BGD851979:BGD852003 BPZ851979:BPZ852003 BZV851979:BZV852003 CJR851979:CJR852003 CTN851979:CTN852003 DDJ851979:DDJ852003 DNF851979:DNF852003 DXB851979:DXB852003 EGX851979:EGX852003 EQT851979:EQT852003 FAP851979:FAP852003 FKL851979:FKL852003 FUH851979:FUH852003 GED851979:GED852003 GNZ851979:GNZ852003 GXV851979:GXV852003 HHR851979:HHR852003 HRN851979:HRN852003 IBJ851979:IBJ852003 ILF851979:ILF852003 IVB851979:IVB852003 JEX851979:JEX852003 JOT851979:JOT852003 JYP851979:JYP852003 KIL851979:KIL852003 KSH851979:KSH852003 LCD851979:LCD852003 LLZ851979:LLZ852003 LVV851979:LVV852003 MFR851979:MFR852003 MPN851979:MPN852003 MZJ851979:MZJ852003 NJF851979:NJF852003 NTB851979:NTB852003 OCX851979:OCX852003 OMT851979:OMT852003 OWP851979:OWP852003 PGL851979:PGL852003 PQH851979:PQH852003 QAD851979:QAD852003 QJZ851979:QJZ852003 QTV851979:QTV852003 RDR851979:RDR852003 RNN851979:RNN852003 RXJ851979:RXJ852003 SHF851979:SHF852003 SRB851979:SRB852003 TAX851979:TAX852003 TKT851979:TKT852003 TUP851979:TUP852003 UEL851979:UEL852003 UOH851979:UOH852003 UYD851979:UYD852003 VHZ851979:VHZ852003 VRV851979:VRV852003 WBR851979:WBR852003 WLN851979:WLN852003 WVJ851979:WVJ852003 B917515:B917539 IX917515:IX917539 ST917515:ST917539 ACP917515:ACP917539 AML917515:AML917539 AWH917515:AWH917539 BGD917515:BGD917539 BPZ917515:BPZ917539 BZV917515:BZV917539 CJR917515:CJR917539 CTN917515:CTN917539 DDJ917515:DDJ917539 DNF917515:DNF917539 DXB917515:DXB917539 EGX917515:EGX917539 EQT917515:EQT917539 FAP917515:FAP917539 FKL917515:FKL917539 FUH917515:FUH917539 GED917515:GED917539 GNZ917515:GNZ917539 GXV917515:GXV917539 HHR917515:HHR917539 HRN917515:HRN917539 IBJ917515:IBJ917539 ILF917515:ILF917539 IVB917515:IVB917539 JEX917515:JEX917539 JOT917515:JOT917539 JYP917515:JYP917539 KIL917515:KIL917539 KSH917515:KSH917539 LCD917515:LCD917539 LLZ917515:LLZ917539 LVV917515:LVV917539 MFR917515:MFR917539 MPN917515:MPN917539 MZJ917515:MZJ917539 NJF917515:NJF917539 NTB917515:NTB917539 OCX917515:OCX917539 OMT917515:OMT917539 OWP917515:OWP917539 PGL917515:PGL917539 PQH917515:PQH917539 QAD917515:QAD917539 QJZ917515:QJZ917539 QTV917515:QTV917539 RDR917515:RDR917539 RNN917515:RNN917539 RXJ917515:RXJ917539 SHF917515:SHF917539 SRB917515:SRB917539 TAX917515:TAX917539 TKT917515:TKT917539 TUP917515:TUP917539 UEL917515:UEL917539 UOH917515:UOH917539 UYD917515:UYD917539 VHZ917515:VHZ917539 VRV917515:VRV917539 WBR917515:WBR917539 WLN917515:WLN917539 WVJ917515:WVJ917539 B983051:B983075 IX983051:IX983075 ST983051:ST983075 ACP983051:ACP983075 AML983051:AML983075 AWH983051:AWH983075 BGD983051:BGD983075 BPZ983051:BPZ983075 BZV983051:BZV983075 CJR983051:CJR983075 CTN983051:CTN983075 DDJ983051:DDJ983075 DNF983051:DNF983075 DXB983051:DXB983075 EGX983051:EGX983075 EQT983051:EQT983075 FAP983051:FAP983075 FKL983051:FKL983075 FUH983051:FUH983075 GED983051:GED983075 GNZ983051:GNZ983075 GXV983051:GXV983075 HHR983051:HHR983075 HRN983051:HRN983075 IBJ983051:IBJ983075 ILF983051:ILF983075 IVB983051:IVB983075 JEX983051:JEX983075 JOT983051:JOT983075 JYP983051:JYP983075 KIL983051:KIL983075 KSH983051:KSH983075 LCD983051:LCD983075 LLZ983051:LLZ983075 LVV983051:LVV983075 MFR983051:MFR983075 MPN983051:MPN983075 MZJ983051:MZJ983075 NJF983051:NJF983075 NTB983051:NTB983075 OCX983051:OCX983075 OMT983051:OMT983075 OWP983051:OWP983075 PGL983051:PGL983075 PQH983051:PQH983075 QAD983051:QAD983075 QJZ983051:QJZ983075 QTV983051:QTV983075 RDR983051:RDR983075 RNN983051:RNN983075 RXJ983051:RXJ983075 SHF983051:SHF983075 SRB983051:SRB983075 TAX983051:TAX983075 TKT983051:TKT983075 TUP983051:TUP983075 UEL983051:UEL983075 UOH983051:UOH983075 UYD983051:UYD983075 VHZ983051:VHZ983075 VRV983051:VRV983075 WBR983051:WBR983075 WLN983051:WLN983075 WVJ983051:WVJ983075">
      <formula1>"未確認,確認済"</formula1>
    </dataValidation>
    <dataValidation type="list" allowBlank="1" showInputMessage="1" showErrorMessage="1" error="上書き不可（プルダウンメニューから選択してください）" prompt="プルダウン_x000a_メニューから_x000a_選択" sqref="T11:T35 JP11:JP35 TL11:TL35 ADH11:ADH35 AND11:AND35 AWZ11:AWZ35 BGV11:BGV35 BQR11:BQR35 CAN11:CAN35 CKJ11:CKJ35 CUF11:CUF35 DEB11:DEB35 DNX11:DNX35 DXT11:DXT35 EHP11:EHP35 ERL11:ERL35 FBH11:FBH35 FLD11:FLD35 FUZ11:FUZ35 GEV11:GEV35 GOR11:GOR35 GYN11:GYN35 HIJ11:HIJ35 HSF11:HSF35 ICB11:ICB35 ILX11:ILX35 IVT11:IVT35 JFP11:JFP35 JPL11:JPL35 JZH11:JZH35 KJD11:KJD35 KSZ11:KSZ35 LCV11:LCV35 LMR11:LMR35 LWN11:LWN35 MGJ11:MGJ35 MQF11:MQF35 NAB11:NAB35 NJX11:NJX35 NTT11:NTT35 ODP11:ODP35 ONL11:ONL35 OXH11:OXH35 PHD11:PHD35 PQZ11:PQZ35 QAV11:QAV35 QKR11:QKR35 QUN11:QUN35 REJ11:REJ35 ROF11:ROF35 RYB11:RYB35 SHX11:SHX35 SRT11:SRT35 TBP11:TBP35 TLL11:TLL35 TVH11:TVH35 UFD11:UFD35 UOZ11:UOZ35 UYV11:UYV35 VIR11:VIR35 VSN11:VSN35 WCJ11:WCJ35 WMF11:WMF35 WWB11:WWB35 T65547:T65571 JP65547:JP65571 TL65547:TL65571 ADH65547:ADH65571 AND65547:AND65571 AWZ65547:AWZ65571 BGV65547:BGV65571 BQR65547:BQR65571 CAN65547:CAN65571 CKJ65547:CKJ65571 CUF65547:CUF65571 DEB65547:DEB65571 DNX65547:DNX65571 DXT65547:DXT65571 EHP65547:EHP65571 ERL65547:ERL65571 FBH65547:FBH65571 FLD65547:FLD65571 FUZ65547:FUZ65571 GEV65547:GEV65571 GOR65547:GOR65571 GYN65547:GYN65571 HIJ65547:HIJ65571 HSF65547:HSF65571 ICB65547:ICB65571 ILX65547:ILX65571 IVT65547:IVT65571 JFP65547:JFP65571 JPL65547:JPL65571 JZH65547:JZH65571 KJD65547:KJD65571 KSZ65547:KSZ65571 LCV65547:LCV65571 LMR65547:LMR65571 LWN65547:LWN65571 MGJ65547:MGJ65571 MQF65547:MQF65571 NAB65547:NAB65571 NJX65547:NJX65571 NTT65547:NTT65571 ODP65547:ODP65571 ONL65547:ONL65571 OXH65547:OXH65571 PHD65547:PHD65571 PQZ65547:PQZ65571 QAV65547:QAV65571 QKR65547:QKR65571 QUN65547:QUN65571 REJ65547:REJ65571 ROF65547:ROF65571 RYB65547:RYB65571 SHX65547:SHX65571 SRT65547:SRT65571 TBP65547:TBP65571 TLL65547:TLL65571 TVH65547:TVH65571 UFD65547:UFD65571 UOZ65547:UOZ65571 UYV65547:UYV65571 VIR65547:VIR65571 VSN65547:VSN65571 WCJ65547:WCJ65571 WMF65547:WMF65571 WWB65547:WWB65571 T131083:T131107 JP131083:JP131107 TL131083:TL131107 ADH131083:ADH131107 AND131083:AND131107 AWZ131083:AWZ131107 BGV131083:BGV131107 BQR131083:BQR131107 CAN131083:CAN131107 CKJ131083:CKJ131107 CUF131083:CUF131107 DEB131083:DEB131107 DNX131083:DNX131107 DXT131083:DXT131107 EHP131083:EHP131107 ERL131083:ERL131107 FBH131083:FBH131107 FLD131083:FLD131107 FUZ131083:FUZ131107 GEV131083:GEV131107 GOR131083:GOR131107 GYN131083:GYN131107 HIJ131083:HIJ131107 HSF131083:HSF131107 ICB131083:ICB131107 ILX131083:ILX131107 IVT131083:IVT131107 JFP131083:JFP131107 JPL131083:JPL131107 JZH131083:JZH131107 KJD131083:KJD131107 KSZ131083:KSZ131107 LCV131083:LCV131107 LMR131083:LMR131107 LWN131083:LWN131107 MGJ131083:MGJ131107 MQF131083:MQF131107 NAB131083:NAB131107 NJX131083:NJX131107 NTT131083:NTT131107 ODP131083:ODP131107 ONL131083:ONL131107 OXH131083:OXH131107 PHD131083:PHD131107 PQZ131083:PQZ131107 QAV131083:QAV131107 QKR131083:QKR131107 QUN131083:QUN131107 REJ131083:REJ131107 ROF131083:ROF131107 RYB131083:RYB131107 SHX131083:SHX131107 SRT131083:SRT131107 TBP131083:TBP131107 TLL131083:TLL131107 TVH131083:TVH131107 UFD131083:UFD131107 UOZ131083:UOZ131107 UYV131083:UYV131107 VIR131083:VIR131107 VSN131083:VSN131107 WCJ131083:WCJ131107 WMF131083:WMF131107 WWB131083:WWB131107 T196619:T196643 JP196619:JP196643 TL196619:TL196643 ADH196619:ADH196643 AND196619:AND196643 AWZ196619:AWZ196643 BGV196619:BGV196643 BQR196619:BQR196643 CAN196619:CAN196643 CKJ196619:CKJ196643 CUF196619:CUF196643 DEB196619:DEB196643 DNX196619:DNX196643 DXT196619:DXT196643 EHP196619:EHP196643 ERL196619:ERL196643 FBH196619:FBH196643 FLD196619:FLD196643 FUZ196619:FUZ196643 GEV196619:GEV196643 GOR196619:GOR196643 GYN196619:GYN196643 HIJ196619:HIJ196643 HSF196619:HSF196643 ICB196619:ICB196643 ILX196619:ILX196643 IVT196619:IVT196643 JFP196619:JFP196643 JPL196619:JPL196643 JZH196619:JZH196643 KJD196619:KJD196643 KSZ196619:KSZ196643 LCV196619:LCV196643 LMR196619:LMR196643 LWN196619:LWN196643 MGJ196619:MGJ196643 MQF196619:MQF196643 NAB196619:NAB196643 NJX196619:NJX196643 NTT196619:NTT196643 ODP196619:ODP196643 ONL196619:ONL196643 OXH196619:OXH196643 PHD196619:PHD196643 PQZ196619:PQZ196643 QAV196619:QAV196643 QKR196619:QKR196643 QUN196619:QUN196643 REJ196619:REJ196643 ROF196619:ROF196643 RYB196619:RYB196643 SHX196619:SHX196643 SRT196619:SRT196643 TBP196619:TBP196643 TLL196619:TLL196643 TVH196619:TVH196643 UFD196619:UFD196643 UOZ196619:UOZ196643 UYV196619:UYV196643 VIR196619:VIR196643 VSN196619:VSN196643 WCJ196619:WCJ196643 WMF196619:WMF196643 WWB196619:WWB196643 T262155:T262179 JP262155:JP262179 TL262155:TL262179 ADH262155:ADH262179 AND262155:AND262179 AWZ262155:AWZ262179 BGV262155:BGV262179 BQR262155:BQR262179 CAN262155:CAN262179 CKJ262155:CKJ262179 CUF262155:CUF262179 DEB262155:DEB262179 DNX262155:DNX262179 DXT262155:DXT262179 EHP262155:EHP262179 ERL262155:ERL262179 FBH262155:FBH262179 FLD262155:FLD262179 FUZ262155:FUZ262179 GEV262155:GEV262179 GOR262155:GOR262179 GYN262155:GYN262179 HIJ262155:HIJ262179 HSF262155:HSF262179 ICB262155:ICB262179 ILX262155:ILX262179 IVT262155:IVT262179 JFP262155:JFP262179 JPL262155:JPL262179 JZH262155:JZH262179 KJD262155:KJD262179 KSZ262155:KSZ262179 LCV262155:LCV262179 LMR262155:LMR262179 LWN262155:LWN262179 MGJ262155:MGJ262179 MQF262155:MQF262179 NAB262155:NAB262179 NJX262155:NJX262179 NTT262155:NTT262179 ODP262155:ODP262179 ONL262155:ONL262179 OXH262155:OXH262179 PHD262155:PHD262179 PQZ262155:PQZ262179 QAV262155:QAV262179 QKR262155:QKR262179 QUN262155:QUN262179 REJ262155:REJ262179 ROF262155:ROF262179 RYB262155:RYB262179 SHX262155:SHX262179 SRT262155:SRT262179 TBP262155:TBP262179 TLL262155:TLL262179 TVH262155:TVH262179 UFD262155:UFD262179 UOZ262155:UOZ262179 UYV262155:UYV262179 VIR262155:VIR262179 VSN262155:VSN262179 WCJ262155:WCJ262179 WMF262155:WMF262179 WWB262155:WWB262179 T327691:T327715 JP327691:JP327715 TL327691:TL327715 ADH327691:ADH327715 AND327691:AND327715 AWZ327691:AWZ327715 BGV327691:BGV327715 BQR327691:BQR327715 CAN327691:CAN327715 CKJ327691:CKJ327715 CUF327691:CUF327715 DEB327691:DEB327715 DNX327691:DNX327715 DXT327691:DXT327715 EHP327691:EHP327715 ERL327691:ERL327715 FBH327691:FBH327715 FLD327691:FLD327715 FUZ327691:FUZ327715 GEV327691:GEV327715 GOR327691:GOR327715 GYN327691:GYN327715 HIJ327691:HIJ327715 HSF327691:HSF327715 ICB327691:ICB327715 ILX327691:ILX327715 IVT327691:IVT327715 JFP327691:JFP327715 JPL327691:JPL327715 JZH327691:JZH327715 KJD327691:KJD327715 KSZ327691:KSZ327715 LCV327691:LCV327715 LMR327691:LMR327715 LWN327691:LWN327715 MGJ327691:MGJ327715 MQF327691:MQF327715 NAB327691:NAB327715 NJX327691:NJX327715 NTT327691:NTT327715 ODP327691:ODP327715 ONL327691:ONL327715 OXH327691:OXH327715 PHD327691:PHD327715 PQZ327691:PQZ327715 QAV327691:QAV327715 QKR327691:QKR327715 QUN327691:QUN327715 REJ327691:REJ327715 ROF327691:ROF327715 RYB327691:RYB327715 SHX327691:SHX327715 SRT327691:SRT327715 TBP327691:TBP327715 TLL327691:TLL327715 TVH327691:TVH327715 UFD327691:UFD327715 UOZ327691:UOZ327715 UYV327691:UYV327715 VIR327691:VIR327715 VSN327691:VSN327715 WCJ327691:WCJ327715 WMF327691:WMF327715 WWB327691:WWB327715 T393227:T393251 JP393227:JP393251 TL393227:TL393251 ADH393227:ADH393251 AND393227:AND393251 AWZ393227:AWZ393251 BGV393227:BGV393251 BQR393227:BQR393251 CAN393227:CAN393251 CKJ393227:CKJ393251 CUF393227:CUF393251 DEB393227:DEB393251 DNX393227:DNX393251 DXT393227:DXT393251 EHP393227:EHP393251 ERL393227:ERL393251 FBH393227:FBH393251 FLD393227:FLD393251 FUZ393227:FUZ393251 GEV393227:GEV393251 GOR393227:GOR393251 GYN393227:GYN393251 HIJ393227:HIJ393251 HSF393227:HSF393251 ICB393227:ICB393251 ILX393227:ILX393251 IVT393227:IVT393251 JFP393227:JFP393251 JPL393227:JPL393251 JZH393227:JZH393251 KJD393227:KJD393251 KSZ393227:KSZ393251 LCV393227:LCV393251 LMR393227:LMR393251 LWN393227:LWN393251 MGJ393227:MGJ393251 MQF393227:MQF393251 NAB393227:NAB393251 NJX393227:NJX393251 NTT393227:NTT393251 ODP393227:ODP393251 ONL393227:ONL393251 OXH393227:OXH393251 PHD393227:PHD393251 PQZ393227:PQZ393251 QAV393227:QAV393251 QKR393227:QKR393251 QUN393227:QUN393251 REJ393227:REJ393251 ROF393227:ROF393251 RYB393227:RYB393251 SHX393227:SHX393251 SRT393227:SRT393251 TBP393227:TBP393251 TLL393227:TLL393251 TVH393227:TVH393251 UFD393227:UFD393251 UOZ393227:UOZ393251 UYV393227:UYV393251 VIR393227:VIR393251 VSN393227:VSN393251 WCJ393227:WCJ393251 WMF393227:WMF393251 WWB393227:WWB393251 T458763:T458787 JP458763:JP458787 TL458763:TL458787 ADH458763:ADH458787 AND458763:AND458787 AWZ458763:AWZ458787 BGV458763:BGV458787 BQR458763:BQR458787 CAN458763:CAN458787 CKJ458763:CKJ458787 CUF458763:CUF458787 DEB458763:DEB458787 DNX458763:DNX458787 DXT458763:DXT458787 EHP458763:EHP458787 ERL458763:ERL458787 FBH458763:FBH458787 FLD458763:FLD458787 FUZ458763:FUZ458787 GEV458763:GEV458787 GOR458763:GOR458787 GYN458763:GYN458787 HIJ458763:HIJ458787 HSF458763:HSF458787 ICB458763:ICB458787 ILX458763:ILX458787 IVT458763:IVT458787 JFP458763:JFP458787 JPL458763:JPL458787 JZH458763:JZH458787 KJD458763:KJD458787 KSZ458763:KSZ458787 LCV458763:LCV458787 LMR458763:LMR458787 LWN458763:LWN458787 MGJ458763:MGJ458787 MQF458763:MQF458787 NAB458763:NAB458787 NJX458763:NJX458787 NTT458763:NTT458787 ODP458763:ODP458787 ONL458763:ONL458787 OXH458763:OXH458787 PHD458763:PHD458787 PQZ458763:PQZ458787 QAV458763:QAV458787 QKR458763:QKR458787 QUN458763:QUN458787 REJ458763:REJ458787 ROF458763:ROF458787 RYB458763:RYB458787 SHX458763:SHX458787 SRT458763:SRT458787 TBP458763:TBP458787 TLL458763:TLL458787 TVH458763:TVH458787 UFD458763:UFD458787 UOZ458763:UOZ458787 UYV458763:UYV458787 VIR458763:VIR458787 VSN458763:VSN458787 WCJ458763:WCJ458787 WMF458763:WMF458787 WWB458763:WWB458787 T524299:T524323 JP524299:JP524323 TL524299:TL524323 ADH524299:ADH524323 AND524299:AND524323 AWZ524299:AWZ524323 BGV524299:BGV524323 BQR524299:BQR524323 CAN524299:CAN524323 CKJ524299:CKJ524323 CUF524299:CUF524323 DEB524299:DEB524323 DNX524299:DNX524323 DXT524299:DXT524323 EHP524299:EHP524323 ERL524299:ERL524323 FBH524299:FBH524323 FLD524299:FLD524323 FUZ524299:FUZ524323 GEV524299:GEV524323 GOR524299:GOR524323 GYN524299:GYN524323 HIJ524299:HIJ524323 HSF524299:HSF524323 ICB524299:ICB524323 ILX524299:ILX524323 IVT524299:IVT524323 JFP524299:JFP524323 JPL524299:JPL524323 JZH524299:JZH524323 KJD524299:KJD524323 KSZ524299:KSZ524323 LCV524299:LCV524323 LMR524299:LMR524323 LWN524299:LWN524323 MGJ524299:MGJ524323 MQF524299:MQF524323 NAB524299:NAB524323 NJX524299:NJX524323 NTT524299:NTT524323 ODP524299:ODP524323 ONL524299:ONL524323 OXH524299:OXH524323 PHD524299:PHD524323 PQZ524299:PQZ524323 QAV524299:QAV524323 QKR524299:QKR524323 QUN524299:QUN524323 REJ524299:REJ524323 ROF524299:ROF524323 RYB524299:RYB524323 SHX524299:SHX524323 SRT524299:SRT524323 TBP524299:TBP524323 TLL524299:TLL524323 TVH524299:TVH524323 UFD524299:UFD524323 UOZ524299:UOZ524323 UYV524299:UYV524323 VIR524299:VIR524323 VSN524299:VSN524323 WCJ524299:WCJ524323 WMF524299:WMF524323 WWB524299:WWB524323 T589835:T589859 JP589835:JP589859 TL589835:TL589859 ADH589835:ADH589859 AND589835:AND589859 AWZ589835:AWZ589859 BGV589835:BGV589859 BQR589835:BQR589859 CAN589835:CAN589859 CKJ589835:CKJ589859 CUF589835:CUF589859 DEB589835:DEB589859 DNX589835:DNX589859 DXT589835:DXT589859 EHP589835:EHP589859 ERL589835:ERL589859 FBH589835:FBH589859 FLD589835:FLD589859 FUZ589835:FUZ589859 GEV589835:GEV589859 GOR589835:GOR589859 GYN589835:GYN589859 HIJ589835:HIJ589859 HSF589835:HSF589859 ICB589835:ICB589859 ILX589835:ILX589859 IVT589835:IVT589859 JFP589835:JFP589859 JPL589835:JPL589859 JZH589835:JZH589859 KJD589835:KJD589859 KSZ589835:KSZ589859 LCV589835:LCV589859 LMR589835:LMR589859 LWN589835:LWN589859 MGJ589835:MGJ589859 MQF589835:MQF589859 NAB589835:NAB589859 NJX589835:NJX589859 NTT589835:NTT589859 ODP589835:ODP589859 ONL589835:ONL589859 OXH589835:OXH589859 PHD589835:PHD589859 PQZ589835:PQZ589859 QAV589835:QAV589859 QKR589835:QKR589859 QUN589835:QUN589859 REJ589835:REJ589859 ROF589835:ROF589859 RYB589835:RYB589859 SHX589835:SHX589859 SRT589835:SRT589859 TBP589835:TBP589859 TLL589835:TLL589859 TVH589835:TVH589859 UFD589835:UFD589859 UOZ589835:UOZ589859 UYV589835:UYV589859 VIR589835:VIR589859 VSN589835:VSN589859 WCJ589835:WCJ589859 WMF589835:WMF589859 WWB589835:WWB589859 T655371:T655395 JP655371:JP655395 TL655371:TL655395 ADH655371:ADH655395 AND655371:AND655395 AWZ655371:AWZ655395 BGV655371:BGV655395 BQR655371:BQR655395 CAN655371:CAN655395 CKJ655371:CKJ655395 CUF655371:CUF655395 DEB655371:DEB655395 DNX655371:DNX655395 DXT655371:DXT655395 EHP655371:EHP655395 ERL655371:ERL655395 FBH655371:FBH655395 FLD655371:FLD655395 FUZ655371:FUZ655395 GEV655371:GEV655395 GOR655371:GOR655395 GYN655371:GYN655395 HIJ655371:HIJ655395 HSF655371:HSF655395 ICB655371:ICB655395 ILX655371:ILX655395 IVT655371:IVT655395 JFP655371:JFP655395 JPL655371:JPL655395 JZH655371:JZH655395 KJD655371:KJD655395 KSZ655371:KSZ655395 LCV655371:LCV655395 LMR655371:LMR655395 LWN655371:LWN655395 MGJ655371:MGJ655395 MQF655371:MQF655395 NAB655371:NAB655395 NJX655371:NJX655395 NTT655371:NTT655395 ODP655371:ODP655395 ONL655371:ONL655395 OXH655371:OXH655395 PHD655371:PHD655395 PQZ655371:PQZ655395 QAV655371:QAV655395 QKR655371:QKR655395 QUN655371:QUN655395 REJ655371:REJ655395 ROF655371:ROF655395 RYB655371:RYB655395 SHX655371:SHX655395 SRT655371:SRT655395 TBP655371:TBP655395 TLL655371:TLL655395 TVH655371:TVH655395 UFD655371:UFD655395 UOZ655371:UOZ655395 UYV655371:UYV655395 VIR655371:VIR655395 VSN655371:VSN655395 WCJ655371:WCJ655395 WMF655371:WMF655395 WWB655371:WWB655395 T720907:T720931 JP720907:JP720931 TL720907:TL720931 ADH720907:ADH720931 AND720907:AND720931 AWZ720907:AWZ720931 BGV720907:BGV720931 BQR720907:BQR720931 CAN720907:CAN720931 CKJ720907:CKJ720931 CUF720907:CUF720931 DEB720907:DEB720931 DNX720907:DNX720931 DXT720907:DXT720931 EHP720907:EHP720931 ERL720907:ERL720931 FBH720907:FBH720931 FLD720907:FLD720931 FUZ720907:FUZ720931 GEV720907:GEV720931 GOR720907:GOR720931 GYN720907:GYN720931 HIJ720907:HIJ720931 HSF720907:HSF720931 ICB720907:ICB720931 ILX720907:ILX720931 IVT720907:IVT720931 JFP720907:JFP720931 JPL720907:JPL720931 JZH720907:JZH720931 KJD720907:KJD720931 KSZ720907:KSZ720931 LCV720907:LCV720931 LMR720907:LMR720931 LWN720907:LWN720931 MGJ720907:MGJ720931 MQF720907:MQF720931 NAB720907:NAB720931 NJX720907:NJX720931 NTT720907:NTT720931 ODP720907:ODP720931 ONL720907:ONL720931 OXH720907:OXH720931 PHD720907:PHD720931 PQZ720907:PQZ720931 QAV720907:QAV720931 QKR720907:QKR720931 QUN720907:QUN720931 REJ720907:REJ720931 ROF720907:ROF720931 RYB720907:RYB720931 SHX720907:SHX720931 SRT720907:SRT720931 TBP720907:TBP720931 TLL720907:TLL720931 TVH720907:TVH720931 UFD720907:UFD720931 UOZ720907:UOZ720931 UYV720907:UYV720931 VIR720907:VIR720931 VSN720907:VSN720931 WCJ720907:WCJ720931 WMF720907:WMF720931 WWB720907:WWB720931 T786443:T786467 JP786443:JP786467 TL786443:TL786467 ADH786443:ADH786467 AND786443:AND786467 AWZ786443:AWZ786467 BGV786443:BGV786467 BQR786443:BQR786467 CAN786443:CAN786467 CKJ786443:CKJ786467 CUF786443:CUF786467 DEB786443:DEB786467 DNX786443:DNX786467 DXT786443:DXT786467 EHP786443:EHP786467 ERL786443:ERL786467 FBH786443:FBH786467 FLD786443:FLD786467 FUZ786443:FUZ786467 GEV786443:GEV786467 GOR786443:GOR786467 GYN786443:GYN786467 HIJ786443:HIJ786467 HSF786443:HSF786467 ICB786443:ICB786467 ILX786443:ILX786467 IVT786443:IVT786467 JFP786443:JFP786467 JPL786443:JPL786467 JZH786443:JZH786467 KJD786443:KJD786467 KSZ786443:KSZ786467 LCV786443:LCV786467 LMR786443:LMR786467 LWN786443:LWN786467 MGJ786443:MGJ786467 MQF786443:MQF786467 NAB786443:NAB786467 NJX786443:NJX786467 NTT786443:NTT786467 ODP786443:ODP786467 ONL786443:ONL786467 OXH786443:OXH786467 PHD786443:PHD786467 PQZ786443:PQZ786467 QAV786443:QAV786467 QKR786443:QKR786467 QUN786443:QUN786467 REJ786443:REJ786467 ROF786443:ROF786467 RYB786443:RYB786467 SHX786443:SHX786467 SRT786443:SRT786467 TBP786443:TBP786467 TLL786443:TLL786467 TVH786443:TVH786467 UFD786443:UFD786467 UOZ786443:UOZ786467 UYV786443:UYV786467 VIR786443:VIR786467 VSN786443:VSN786467 WCJ786443:WCJ786467 WMF786443:WMF786467 WWB786443:WWB786467 T851979:T852003 JP851979:JP852003 TL851979:TL852003 ADH851979:ADH852003 AND851979:AND852003 AWZ851979:AWZ852003 BGV851979:BGV852003 BQR851979:BQR852003 CAN851979:CAN852003 CKJ851979:CKJ852003 CUF851979:CUF852003 DEB851979:DEB852003 DNX851979:DNX852003 DXT851979:DXT852003 EHP851979:EHP852003 ERL851979:ERL852003 FBH851979:FBH852003 FLD851979:FLD852003 FUZ851979:FUZ852003 GEV851979:GEV852003 GOR851979:GOR852003 GYN851979:GYN852003 HIJ851979:HIJ852003 HSF851979:HSF852003 ICB851979:ICB852003 ILX851979:ILX852003 IVT851979:IVT852003 JFP851979:JFP852003 JPL851979:JPL852003 JZH851979:JZH852003 KJD851979:KJD852003 KSZ851979:KSZ852003 LCV851979:LCV852003 LMR851979:LMR852003 LWN851979:LWN852003 MGJ851979:MGJ852003 MQF851979:MQF852003 NAB851979:NAB852003 NJX851979:NJX852003 NTT851979:NTT852003 ODP851979:ODP852003 ONL851979:ONL852003 OXH851979:OXH852003 PHD851979:PHD852003 PQZ851979:PQZ852003 QAV851979:QAV852003 QKR851979:QKR852003 QUN851979:QUN852003 REJ851979:REJ852003 ROF851979:ROF852003 RYB851979:RYB852003 SHX851979:SHX852003 SRT851979:SRT852003 TBP851979:TBP852003 TLL851979:TLL852003 TVH851979:TVH852003 UFD851979:UFD852003 UOZ851979:UOZ852003 UYV851979:UYV852003 VIR851979:VIR852003 VSN851979:VSN852003 WCJ851979:WCJ852003 WMF851979:WMF852003 WWB851979:WWB852003 T917515:T917539 JP917515:JP917539 TL917515:TL917539 ADH917515:ADH917539 AND917515:AND917539 AWZ917515:AWZ917539 BGV917515:BGV917539 BQR917515:BQR917539 CAN917515:CAN917539 CKJ917515:CKJ917539 CUF917515:CUF917539 DEB917515:DEB917539 DNX917515:DNX917539 DXT917515:DXT917539 EHP917515:EHP917539 ERL917515:ERL917539 FBH917515:FBH917539 FLD917515:FLD917539 FUZ917515:FUZ917539 GEV917515:GEV917539 GOR917515:GOR917539 GYN917515:GYN917539 HIJ917515:HIJ917539 HSF917515:HSF917539 ICB917515:ICB917539 ILX917515:ILX917539 IVT917515:IVT917539 JFP917515:JFP917539 JPL917515:JPL917539 JZH917515:JZH917539 KJD917515:KJD917539 KSZ917515:KSZ917539 LCV917515:LCV917539 LMR917515:LMR917539 LWN917515:LWN917539 MGJ917515:MGJ917539 MQF917515:MQF917539 NAB917515:NAB917539 NJX917515:NJX917539 NTT917515:NTT917539 ODP917515:ODP917539 ONL917515:ONL917539 OXH917515:OXH917539 PHD917515:PHD917539 PQZ917515:PQZ917539 QAV917515:QAV917539 QKR917515:QKR917539 QUN917515:QUN917539 REJ917515:REJ917539 ROF917515:ROF917539 RYB917515:RYB917539 SHX917515:SHX917539 SRT917515:SRT917539 TBP917515:TBP917539 TLL917515:TLL917539 TVH917515:TVH917539 UFD917515:UFD917539 UOZ917515:UOZ917539 UYV917515:UYV917539 VIR917515:VIR917539 VSN917515:VSN917539 WCJ917515:WCJ917539 WMF917515:WMF917539 WWB917515:WWB917539 T983051:T983075 JP983051:JP983075 TL983051:TL983075 ADH983051:ADH983075 AND983051:AND983075 AWZ983051:AWZ983075 BGV983051:BGV983075 BQR983051:BQR983075 CAN983051:CAN983075 CKJ983051:CKJ983075 CUF983051:CUF983075 DEB983051:DEB983075 DNX983051:DNX983075 DXT983051:DXT983075 EHP983051:EHP983075 ERL983051:ERL983075 FBH983051:FBH983075 FLD983051:FLD983075 FUZ983051:FUZ983075 GEV983051:GEV983075 GOR983051:GOR983075 GYN983051:GYN983075 HIJ983051:HIJ983075 HSF983051:HSF983075 ICB983051:ICB983075 ILX983051:ILX983075 IVT983051:IVT983075 JFP983051:JFP983075 JPL983051:JPL983075 JZH983051:JZH983075 KJD983051:KJD983075 KSZ983051:KSZ983075 LCV983051:LCV983075 LMR983051:LMR983075 LWN983051:LWN983075 MGJ983051:MGJ983075 MQF983051:MQF983075 NAB983051:NAB983075 NJX983051:NJX983075 NTT983051:NTT983075 ODP983051:ODP983075 ONL983051:ONL983075 OXH983051:OXH983075 PHD983051:PHD983075 PQZ983051:PQZ983075 QAV983051:QAV983075 QKR983051:QKR983075 QUN983051:QUN983075 REJ983051:REJ983075 ROF983051:ROF983075 RYB983051:RYB983075 SHX983051:SHX983075 SRT983051:SRT983075 TBP983051:TBP983075 TLL983051:TLL983075 TVH983051:TVH983075 UFD983051:UFD983075 UOZ983051:UOZ983075 UYV983051:UYV983075 VIR983051:VIR983075 VSN983051:VSN983075 WCJ983051:WCJ983075 WMF983051:WMF983075 WWB983051:WWB983075">
      <formula1>$BJ$37:$BP$37</formula1>
    </dataValidation>
    <dataValidation type="list" allowBlank="1" showInputMessage="1" showErrorMessage="1" error="上書き不可（プルダウンメニューから選択してください）" prompt="プルダウンメニューより選択してください。" sqref="N11:N35 JJ11:JJ35 TF11:TF35 ADB11:ADB35 AMX11:AMX35 AWT11:AWT35 BGP11:BGP35 BQL11:BQL35 CAH11:CAH35 CKD11:CKD35 CTZ11:CTZ35 DDV11:DDV35 DNR11:DNR35 DXN11:DXN35 EHJ11:EHJ35 ERF11:ERF35 FBB11:FBB35 FKX11:FKX35 FUT11:FUT35 GEP11:GEP35 GOL11:GOL35 GYH11:GYH35 HID11:HID35 HRZ11:HRZ35 IBV11:IBV35 ILR11:ILR35 IVN11:IVN35 JFJ11:JFJ35 JPF11:JPF35 JZB11:JZB35 KIX11:KIX35 KST11:KST35 LCP11:LCP35 LML11:LML35 LWH11:LWH35 MGD11:MGD35 MPZ11:MPZ35 MZV11:MZV35 NJR11:NJR35 NTN11:NTN35 ODJ11:ODJ35 ONF11:ONF35 OXB11:OXB35 PGX11:PGX35 PQT11:PQT35 QAP11:QAP35 QKL11:QKL35 QUH11:QUH35 RED11:RED35 RNZ11:RNZ35 RXV11:RXV35 SHR11:SHR35 SRN11:SRN35 TBJ11:TBJ35 TLF11:TLF35 TVB11:TVB35 UEX11:UEX35 UOT11:UOT35 UYP11:UYP35 VIL11:VIL35 VSH11:VSH35 WCD11:WCD35 WLZ11:WLZ35 WVV11:WVV35 N65547:N65571 JJ65547:JJ65571 TF65547:TF65571 ADB65547:ADB65571 AMX65547:AMX65571 AWT65547:AWT65571 BGP65547:BGP65571 BQL65547:BQL65571 CAH65547:CAH65571 CKD65547:CKD65571 CTZ65547:CTZ65571 DDV65547:DDV65571 DNR65547:DNR65571 DXN65547:DXN65571 EHJ65547:EHJ65571 ERF65547:ERF65571 FBB65547:FBB65571 FKX65547:FKX65571 FUT65547:FUT65571 GEP65547:GEP65571 GOL65547:GOL65571 GYH65547:GYH65571 HID65547:HID65571 HRZ65547:HRZ65571 IBV65547:IBV65571 ILR65547:ILR65571 IVN65547:IVN65571 JFJ65547:JFJ65571 JPF65547:JPF65571 JZB65547:JZB65571 KIX65547:KIX65571 KST65547:KST65571 LCP65547:LCP65571 LML65547:LML65571 LWH65547:LWH65571 MGD65547:MGD65571 MPZ65547:MPZ65571 MZV65547:MZV65571 NJR65547:NJR65571 NTN65547:NTN65571 ODJ65547:ODJ65571 ONF65547:ONF65571 OXB65547:OXB65571 PGX65547:PGX65571 PQT65547:PQT65571 QAP65547:QAP65571 QKL65547:QKL65571 QUH65547:QUH65571 RED65547:RED65571 RNZ65547:RNZ65571 RXV65547:RXV65571 SHR65547:SHR65571 SRN65547:SRN65571 TBJ65547:TBJ65571 TLF65547:TLF65571 TVB65547:TVB65571 UEX65547:UEX65571 UOT65547:UOT65571 UYP65547:UYP65571 VIL65547:VIL65571 VSH65547:VSH65571 WCD65547:WCD65571 WLZ65547:WLZ65571 WVV65547:WVV65571 N131083:N131107 JJ131083:JJ131107 TF131083:TF131107 ADB131083:ADB131107 AMX131083:AMX131107 AWT131083:AWT131107 BGP131083:BGP131107 BQL131083:BQL131107 CAH131083:CAH131107 CKD131083:CKD131107 CTZ131083:CTZ131107 DDV131083:DDV131107 DNR131083:DNR131107 DXN131083:DXN131107 EHJ131083:EHJ131107 ERF131083:ERF131107 FBB131083:FBB131107 FKX131083:FKX131107 FUT131083:FUT131107 GEP131083:GEP131107 GOL131083:GOL131107 GYH131083:GYH131107 HID131083:HID131107 HRZ131083:HRZ131107 IBV131083:IBV131107 ILR131083:ILR131107 IVN131083:IVN131107 JFJ131083:JFJ131107 JPF131083:JPF131107 JZB131083:JZB131107 KIX131083:KIX131107 KST131083:KST131107 LCP131083:LCP131107 LML131083:LML131107 LWH131083:LWH131107 MGD131083:MGD131107 MPZ131083:MPZ131107 MZV131083:MZV131107 NJR131083:NJR131107 NTN131083:NTN131107 ODJ131083:ODJ131107 ONF131083:ONF131107 OXB131083:OXB131107 PGX131083:PGX131107 PQT131083:PQT131107 QAP131083:QAP131107 QKL131083:QKL131107 QUH131083:QUH131107 RED131083:RED131107 RNZ131083:RNZ131107 RXV131083:RXV131107 SHR131083:SHR131107 SRN131083:SRN131107 TBJ131083:TBJ131107 TLF131083:TLF131107 TVB131083:TVB131107 UEX131083:UEX131107 UOT131083:UOT131107 UYP131083:UYP131107 VIL131083:VIL131107 VSH131083:VSH131107 WCD131083:WCD131107 WLZ131083:WLZ131107 WVV131083:WVV131107 N196619:N196643 JJ196619:JJ196643 TF196619:TF196643 ADB196619:ADB196643 AMX196619:AMX196643 AWT196619:AWT196643 BGP196619:BGP196643 BQL196619:BQL196643 CAH196619:CAH196643 CKD196619:CKD196643 CTZ196619:CTZ196643 DDV196619:DDV196643 DNR196619:DNR196643 DXN196619:DXN196643 EHJ196619:EHJ196643 ERF196619:ERF196643 FBB196619:FBB196643 FKX196619:FKX196643 FUT196619:FUT196643 GEP196619:GEP196643 GOL196619:GOL196643 GYH196619:GYH196643 HID196619:HID196643 HRZ196619:HRZ196643 IBV196619:IBV196643 ILR196619:ILR196643 IVN196619:IVN196643 JFJ196619:JFJ196643 JPF196619:JPF196643 JZB196619:JZB196643 KIX196619:KIX196643 KST196619:KST196643 LCP196619:LCP196643 LML196619:LML196643 LWH196619:LWH196643 MGD196619:MGD196643 MPZ196619:MPZ196643 MZV196619:MZV196643 NJR196619:NJR196643 NTN196619:NTN196643 ODJ196619:ODJ196643 ONF196619:ONF196643 OXB196619:OXB196643 PGX196619:PGX196643 PQT196619:PQT196643 QAP196619:QAP196643 QKL196619:QKL196643 QUH196619:QUH196643 RED196619:RED196643 RNZ196619:RNZ196643 RXV196619:RXV196643 SHR196619:SHR196643 SRN196619:SRN196643 TBJ196619:TBJ196643 TLF196619:TLF196643 TVB196619:TVB196643 UEX196619:UEX196643 UOT196619:UOT196643 UYP196619:UYP196643 VIL196619:VIL196643 VSH196619:VSH196643 WCD196619:WCD196643 WLZ196619:WLZ196643 WVV196619:WVV196643 N262155:N262179 JJ262155:JJ262179 TF262155:TF262179 ADB262155:ADB262179 AMX262155:AMX262179 AWT262155:AWT262179 BGP262155:BGP262179 BQL262155:BQL262179 CAH262155:CAH262179 CKD262155:CKD262179 CTZ262155:CTZ262179 DDV262155:DDV262179 DNR262155:DNR262179 DXN262155:DXN262179 EHJ262155:EHJ262179 ERF262155:ERF262179 FBB262155:FBB262179 FKX262155:FKX262179 FUT262155:FUT262179 GEP262155:GEP262179 GOL262155:GOL262179 GYH262155:GYH262179 HID262155:HID262179 HRZ262155:HRZ262179 IBV262155:IBV262179 ILR262155:ILR262179 IVN262155:IVN262179 JFJ262155:JFJ262179 JPF262155:JPF262179 JZB262155:JZB262179 KIX262155:KIX262179 KST262155:KST262179 LCP262155:LCP262179 LML262155:LML262179 LWH262155:LWH262179 MGD262155:MGD262179 MPZ262155:MPZ262179 MZV262155:MZV262179 NJR262155:NJR262179 NTN262155:NTN262179 ODJ262155:ODJ262179 ONF262155:ONF262179 OXB262155:OXB262179 PGX262155:PGX262179 PQT262155:PQT262179 QAP262155:QAP262179 QKL262155:QKL262179 QUH262155:QUH262179 RED262155:RED262179 RNZ262155:RNZ262179 RXV262155:RXV262179 SHR262155:SHR262179 SRN262155:SRN262179 TBJ262155:TBJ262179 TLF262155:TLF262179 TVB262155:TVB262179 UEX262155:UEX262179 UOT262155:UOT262179 UYP262155:UYP262179 VIL262155:VIL262179 VSH262155:VSH262179 WCD262155:WCD262179 WLZ262155:WLZ262179 WVV262155:WVV262179 N327691:N327715 JJ327691:JJ327715 TF327691:TF327715 ADB327691:ADB327715 AMX327691:AMX327715 AWT327691:AWT327715 BGP327691:BGP327715 BQL327691:BQL327715 CAH327691:CAH327715 CKD327691:CKD327715 CTZ327691:CTZ327715 DDV327691:DDV327715 DNR327691:DNR327715 DXN327691:DXN327715 EHJ327691:EHJ327715 ERF327691:ERF327715 FBB327691:FBB327715 FKX327691:FKX327715 FUT327691:FUT327715 GEP327691:GEP327715 GOL327691:GOL327715 GYH327691:GYH327715 HID327691:HID327715 HRZ327691:HRZ327715 IBV327691:IBV327715 ILR327691:ILR327715 IVN327691:IVN327715 JFJ327691:JFJ327715 JPF327691:JPF327715 JZB327691:JZB327715 KIX327691:KIX327715 KST327691:KST327715 LCP327691:LCP327715 LML327691:LML327715 LWH327691:LWH327715 MGD327691:MGD327715 MPZ327691:MPZ327715 MZV327691:MZV327715 NJR327691:NJR327715 NTN327691:NTN327715 ODJ327691:ODJ327715 ONF327691:ONF327715 OXB327691:OXB327715 PGX327691:PGX327715 PQT327691:PQT327715 QAP327691:QAP327715 QKL327691:QKL327715 QUH327691:QUH327715 RED327691:RED327715 RNZ327691:RNZ327715 RXV327691:RXV327715 SHR327691:SHR327715 SRN327691:SRN327715 TBJ327691:TBJ327715 TLF327691:TLF327715 TVB327691:TVB327715 UEX327691:UEX327715 UOT327691:UOT327715 UYP327691:UYP327715 VIL327691:VIL327715 VSH327691:VSH327715 WCD327691:WCD327715 WLZ327691:WLZ327715 WVV327691:WVV327715 N393227:N393251 JJ393227:JJ393251 TF393227:TF393251 ADB393227:ADB393251 AMX393227:AMX393251 AWT393227:AWT393251 BGP393227:BGP393251 BQL393227:BQL393251 CAH393227:CAH393251 CKD393227:CKD393251 CTZ393227:CTZ393251 DDV393227:DDV393251 DNR393227:DNR393251 DXN393227:DXN393251 EHJ393227:EHJ393251 ERF393227:ERF393251 FBB393227:FBB393251 FKX393227:FKX393251 FUT393227:FUT393251 GEP393227:GEP393251 GOL393227:GOL393251 GYH393227:GYH393251 HID393227:HID393251 HRZ393227:HRZ393251 IBV393227:IBV393251 ILR393227:ILR393251 IVN393227:IVN393251 JFJ393227:JFJ393251 JPF393227:JPF393251 JZB393227:JZB393251 KIX393227:KIX393251 KST393227:KST393251 LCP393227:LCP393251 LML393227:LML393251 LWH393227:LWH393251 MGD393227:MGD393251 MPZ393227:MPZ393251 MZV393227:MZV393251 NJR393227:NJR393251 NTN393227:NTN393251 ODJ393227:ODJ393251 ONF393227:ONF393251 OXB393227:OXB393251 PGX393227:PGX393251 PQT393227:PQT393251 QAP393227:QAP393251 QKL393227:QKL393251 QUH393227:QUH393251 RED393227:RED393251 RNZ393227:RNZ393251 RXV393227:RXV393251 SHR393227:SHR393251 SRN393227:SRN393251 TBJ393227:TBJ393251 TLF393227:TLF393251 TVB393227:TVB393251 UEX393227:UEX393251 UOT393227:UOT393251 UYP393227:UYP393251 VIL393227:VIL393251 VSH393227:VSH393251 WCD393227:WCD393251 WLZ393227:WLZ393251 WVV393227:WVV393251 N458763:N458787 JJ458763:JJ458787 TF458763:TF458787 ADB458763:ADB458787 AMX458763:AMX458787 AWT458763:AWT458787 BGP458763:BGP458787 BQL458763:BQL458787 CAH458763:CAH458787 CKD458763:CKD458787 CTZ458763:CTZ458787 DDV458763:DDV458787 DNR458763:DNR458787 DXN458763:DXN458787 EHJ458763:EHJ458787 ERF458763:ERF458787 FBB458763:FBB458787 FKX458763:FKX458787 FUT458763:FUT458787 GEP458763:GEP458787 GOL458763:GOL458787 GYH458763:GYH458787 HID458763:HID458787 HRZ458763:HRZ458787 IBV458763:IBV458787 ILR458763:ILR458787 IVN458763:IVN458787 JFJ458763:JFJ458787 JPF458763:JPF458787 JZB458763:JZB458787 KIX458763:KIX458787 KST458763:KST458787 LCP458763:LCP458787 LML458763:LML458787 LWH458763:LWH458787 MGD458763:MGD458787 MPZ458763:MPZ458787 MZV458763:MZV458787 NJR458763:NJR458787 NTN458763:NTN458787 ODJ458763:ODJ458787 ONF458763:ONF458787 OXB458763:OXB458787 PGX458763:PGX458787 PQT458763:PQT458787 QAP458763:QAP458787 QKL458763:QKL458787 QUH458763:QUH458787 RED458763:RED458787 RNZ458763:RNZ458787 RXV458763:RXV458787 SHR458763:SHR458787 SRN458763:SRN458787 TBJ458763:TBJ458787 TLF458763:TLF458787 TVB458763:TVB458787 UEX458763:UEX458787 UOT458763:UOT458787 UYP458763:UYP458787 VIL458763:VIL458787 VSH458763:VSH458787 WCD458763:WCD458787 WLZ458763:WLZ458787 WVV458763:WVV458787 N524299:N524323 JJ524299:JJ524323 TF524299:TF524323 ADB524299:ADB524323 AMX524299:AMX524323 AWT524299:AWT524323 BGP524299:BGP524323 BQL524299:BQL524323 CAH524299:CAH524323 CKD524299:CKD524323 CTZ524299:CTZ524323 DDV524299:DDV524323 DNR524299:DNR524323 DXN524299:DXN524323 EHJ524299:EHJ524323 ERF524299:ERF524323 FBB524299:FBB524323 FKX524299:FKX524323 FUT524299:FUT524323 GEP524299:GEP524323 GOL524299:GOL524323 GYH524299:GYH524323 HID524299:HID524323 HRZ524299:HRZ524323 IBV524299:IBV524323 ILR524299:ILR524323 IVN524299:IVN524323 JFJ524299:JFJ524323 JPF524299:JPF524323 JZB524299:JZB524323 KIX524299:KIX524323 KST524299:KST524323 LCP524299:LCP524323 LML524299:LML524323 LWH524299:LWH524323 MGD524299:MGD524323 MPZ524299:MPZ524323 MZV524299:MZV524323 NJR524299:NJR524323 NTN524299:NTN524323 ODJ524299:ODJ524323 ONF524299:ONF524323 OXB524299:OXB524323 PGX524299:PGX524323 PQT524299:PQT524323 QAP524299:QAP524323 QKL524299:QKL524323 QUH524299:QUH524323 RED524299:RED524323 RNZ524299:RNZ524323 RXV524299:RXV524323 SHR524299:SHR524323 SRN524299:SRN524323 TBJ524299:TBJ524323 TLF524299:TLF524323 TVB524299:TVB524323 UEX524299:UEX524323 UOT524299:UOT524323 UYP524299:UYP524323 VIL524299:VIL524323 VSH524299:VSH524323 WCD524299:WCD524323 WLZ524299:WLZ524323 WVV524299:WVV524323 N589835:N589859 JJ589835:JJ589859 TF589835:TF589859 ADB589835:ADB589859 AMX589835:AMX589859 AWT589835:AWT589859 BGP589835:BGP589859 BQL589835:BQL589859 CAH589835:CAH589859 CKD589835:CKD589859 CTZ589835:CTZ589859 DDV589835:DDV589859 DNR589835:DNR589859 DXN589835:DXN589859 EHJ589835:EHJ589859 ERF589835:ERF589859 FBB589835:FBB589859 FKX589835:FKX589859 FUT589835:FUT589859 GEP589835:GEP589859 GOL589835:GOL589859 GYH589835:GYH589859 HID589835:HID589859 HRZ589835:HRZ589859 IBV589835:IBV589859 ILR589835:ILR589859 IVN589835:IVN589859 JFJ589835:JFJ589859 JPF589835:JPF589859 JZB589835:JZB589859 KIX589835:KIX589859 KST589835:KST589859 LCP589835:LCP589859 LML589835:LML589859 LWH589835:LWH589859 MGD589835:MGD589859 MPZ589835:MPZ589859 MZV589835:MZV589859 NJR589835:NJR589859 NTN589835:NTN589859 ODJ589835:ODJ589859 ONF589835:ONF589859 OXB589835:OXB589859 PGX589835:PGX589859 PQT589835:PQT589859 QAP589835:QAP589859 QKL589835:QKL589859 QUH589835:QUH589859 RED589835:RED589859 RNZ589835:RNZ589859 RXV589835:RXV589859 SHR589835:SHR589859 SRN589835:SRN589859 TBJ589835:TBJ589859 TLF589835:TLF589859 TVB589835:TVB589859 UEX589835:UEX589859 UOT589835:UOT589859 UYP589835:UYP589859 VIL589835:VIL589859 VSH589835:VSH589859 WCD589835:WCD589859 WLZ589835:WLZ589859 WVV589835:WVV589859 N655371:N655395 JJ655371:JJ655395 TF655371:TF655395 ADB655371:ADB655395 AMX655371:AMX655395 AWT655371:AWT655395 BGP655371:BGP655395 BQL655371:BQL655395 CAH655371:CAH655395 CKD655371:CKD655395 CTZ655371:CTZ655395 DDV655371:DDV655395 DNR655371:DNR655395 DXN655371:DXN655395 EHJ655371:EHJ655395 ERF655371:ERF655395 FBB655371:FBB655395 FKX655371:FKX655395 FUT655371:FUT655395 GEP655371:GEP655395 GOL655371:GOL655395 GYH655371:GYH655395 HID655371:HID655395 HRZ655371:HRZ655395 IBV655371:IBV655395 ILR655371:ILR655395 IVN655371:IVN655395 JFJ655371:JFJ655395 JPF655371:JPF655395 JZB655371:JZB655395 KIX655371:KIX655395 KST655371:KST655395 LCP655371:LCP655395 LML655371:LML655395 LWH655371:LWH655395 MGD655371:MGD655395 MPZ655371:MPZ655395 MZV655371:MZV655395 NJR655371:NJR655395 NTN655371:NTN655395 ODJ655371:ODJ655395 ONF655371:ONF655395 OXB655371:OXB655395 PGX655371:PGX655395 PQT655371:PQT655395 QAP655371:QAP655395 QKL655371:QKL655395 QUH655371:QUH655395 RED655371:RED655395 RNZ655371:RNZ655395 RXV655371:RXV655395 SHR655371:SHR655395 SRN655371:SRN655395 TBJ655371:TBJ655395 TLF655371:TLF655395 TVB655371:TVB655395 UEX655371:UEX655395 UOT655371:UOT655395 UYP655371:UYP655395 VIL655371:VIL655395 VSH655371:VSH655395 WCD655371:WCD655395 WLZ655371:WLZ655395 WVV655371:WVV655395 N720907:N720931 JJ720907:JJ720931 TF720907:TF720931 ADB720907:ADB720931 AMX720907:AMX720931 AWT720907:AWT720931 BGP720907:BGP720931 BQL720907:BQL720931 CAH720907:CAH720931 CKD720907:CKD720931 CTZ720907:CTZ720931 DDV720907:DDV720931 DNR720907:DNR720931 DXN720907:DXN720931 EHJ720907:EHJ720931 ERF720907:ERF720931 FBB720907:FBB720931 FKX720907:FKX720931 FUT720907:FUT720931 GEP720907:GEP720931 GOL720907:GOL720931 GYH720907:GYH720931 HID720907:HID720931 HRZ720907:HRZ720931 IBV720907:IBV720931 ILR720907:ILR720931 IVN720907:IVN720931 JFJ720907:JFJ720931 JPF720907:JPF720931 JZB720907:JZB720931 KIX720907:KIX720931 KST720907:KST720931 LCP720907:LCP720931 LML720907:LML720931 LWH720907:LWH720931 MGD720907:MGD720931 MPZ720907:MPZ720931 MZV720907:MZV720931 NJR720907:NJR720931 NTN720907:NTN720931 ODJ720907:ODJ720931 ONF720907:ONF720931 OXB720907:OXB720931 PGX720907:PGX720931 PQT720907:PQT720931 QAP720907:QAP720931 QKL720907:QKL720931 QUH720907:QUH720931 RED720907:RED720931 RNZ720907:RNZ720931 RXV720907:RXV720931 SHR720907:SHR720931 SRN720907:SRN720931 TBJ720907:TBJ720931 TLF720907:TLF720931 TVB720907:TVB720931 UEX720907:UEX720931 UOT720907:UOT720931 UYP720907:UYP720931 VIL720907:VIL720931 VSH720907:VSH720931 WCD720907:WCD720931 WLZ720907:WLZ720931 WVV720907:WVV720931 N786443:N786467 JJ786443:JJ786467 TF786443:TF786467 ADB786443:ADB786467 AMX786443:AMX786467 AWT786443:AWT786467 BGP786443:BGP786467 BQL786443:BQL786467 CAH786443:CAH786467 CKD786443:CKD786467 CTZ786443:CTZ786467 DDV786443:DDV786467 DNR786443:DNR786467 DXN786443:DXN786467 EHJ786443:EHJ786467 ERF786443:ERF786467 FBB786443:FBB786467 FKX786443:FKX786467 FUT786443:FUT786467 GEP786443:GEP786467 GOL786443:GOL786467 GYH786443:GYH786467 HID786443:HID786467 HRZ786443:HRZ786467 IBV786443:IBV786467 ILR786443:ILR786467 IVN786443:IVN786467 JFJ786443:JFJ786467 JPF786443:JPF786467 JZB786443:JZB786467 KIX786443:KIX786467 KST786443:KST786467 LCP786443:LCP786467 LML786443:LML786467 LWH786443:LWH786467 MGD786443:MGD786467 MPZ786443:MPZ786467 MZV786443:MZV786467 NJR786443:NJR786467 NTN786443:NTN786467 ODJ786443:ODJ786467 ONF786443:ONF786467 OXB786443:OXB786467 PGX786443:PGX786467 PQT786443:PQT786467 QAP786443:QAP786467 QKL786443:QKL786467 QUH786443:QUH786467 RED786443:RED786467 RNZ786443:RNZ786467 RXV786443:RXV786467 SHR786443:SHR786467 SRN786443:SRN786467 TBJ786443:TBJ786467 TLF786443:TLF786467 TVB786443:TVB786467 UEX786443:UEX786467 UOT786443:UOT786467 UYP786443:UYP786467 VIL786443:VIL786467 VSH786443:VSH786467 WCD786443:WCD786467 WLZ786443:WLZ786467 WVV786443:WVV786467 N851979:N852003 JJ851979:JJ852003 TF851979:TF852003 ADB851979:ADB852003 AMX851979:AMX852003 AWT851979:AWT852003 BGP851979:BGP852003 BQL851979:BQL852003 CAH851979:CAH852003 CKD851979:CKD852003 CTZ851979:CTZ852003 DDV851979:DDV852003 DNR851979:DNR852003 DXN851979:DXN852003 EHJ851979:EHJ852003 ERF851979:ERF852003 FBB851979:FBB852003 FKX851979:FKX852003 FUT851979:FUT852003 GEP851979:GEP852003 GOL851979:GOL852003 GYH851979:GYH852003 HID851979:HID852003 HRZ851979:HRZ852003 IBV851979:IBV852003 ILR851979:ILR852003 IVN851979:IVN852003 JFJ851979:JFJ852003 JPF851979:JPF852003 JZB851979:JZB852003 KIX851979:KIX852003 KST851979:KST852003 LCP851979:LCP852003 LML851979:LML852003 LWH851979:LWH852003 MGD851979:MGD852003 MPZ851979:MPZ852003 MZV851979:MZV852003 NJR851979:NJR852003 NTN851979:NTN852003 ODJ851979:ODJ852003 ONF851979:ONF852003 OXB851979:OXB852003 PGX851979:PGX852003 PQT851979:PQT852003 QAP851979:QAP852003 QKL851979:QKL852003 QUH851979:QUH852003 RED851979:RED852003 RNZ851979:RNZ852003 RXV851979:RXV852003 SHR851979:SHR852003 SRN851979:SRN852003 TBJ851979:TBJ852003 TLF851979:TLF852003 TVB851979:TVB852003 UEX851979:UEX852003 UOT851979:UOT852003 UYP851979:UYP852003 VIL851979:VIL852003 VSH851979:VSH852003 WCD851979:WCD852003 WLZ851979:WLZ852003 WVV851979:WVV852003 N917515:N917539 JJ917515:JJ917539 TF917515:TF917539 ADB917515:ADB917539 AMX917515:AMX917539 AWT917515:AWT917539 BGP917515:BGP917539 BQL917515:BQL917539 CAH917515:CAH917539 CKD917515:CKD917539 CTZ917515:CTZ917539 DDV917515:DDV917539 DNR917515:DNR917539 DXN917515:DXN917539 EHJ917515:EHJ917539 ERF917515:ERF917539 FBB917515:FBB917539 FKX917515:FKX917539 FUT917515:FUT917539 GEP917515:GEP917539 GOL917515:GOL917539 GYH917515:GYH917539 HID917515:HID917539 HRZ917515:HRZ917539 IBV917515:IBV917539 ILR917515:ILR917539 IVN917515:IVN917539 JFJ917515:JFJ917539 JPF917515:JPF917539 JZB917515:JZB917539 KIX917515:KIX917539 KST917515:KST917539 LCP917515:LCP917539 LML917515:LML917539 LWH917515:LWH917539 MGD917515:MGD917539 MPZ917515:MPZ917539 MZV917515:MZV917539 NJR917515:NJR917539 NTN917515:NTN917539 ODJ917515:ODJ917539 ONF917515:ONF917539 OXB917515:OXB917539 PGX917515:PGX917539 PQT917515:PQT917539 QAP917515:QAP917539 QKL917515:QKL917539 QUH917515:QUH917539 RED917515:RED917539 RNZ917515:RNZ917539 RXV917515:RXV917539 SHR917515:SHR917539 SRN917515:SRN917539 TBJ917515:TBJ917539 TLF917515:TLF917539 TVB917515:TVB917539 UEX917515:UEX917539 UOT917515:UOT917539 UYP917515:UYP917539 VIL917515:VIL917539 VSH917515:VSH917539 WCD917515:WCD917539 WLZ917515:WLZ917539 WVV917515:WVV917539 N983051:N983075 JJ983051:JJ983075 TF983051:TF983075 ADB983051:ADB983075 AMX983051:AMX983075 AWT983051:AWT983075 BGP983051:BGP983075 BQL983051:BQL983075 CAH983051:CAH983075 CKD983051:CKD983075 CTZ983051:CTZ983075 DDV983051:DDV983075 DNR983051:DNR983075 DXN983051:DXN983075 EHJ983051:EHJ983075 ERF983051:ERF983075 FBB983051:FBB983075 FKX983051:FKX983075 FUT983051:FUT983075 GEP983051:GEP983075 GOL983051:GOL983075 GYH983051:GYH983075 HID983051:HID983075 HRZ983051:HRZ983075 IBV983051:IBV983075 ILR983051:ILR983075 IVN983051:IVN983075 JFJ983051:JFJ983075 JPF983051:JPF983075 JZB983051:JZB983075 KIX983051:KIX983075 KST983051:KST983075 LCP983051:LCP983075 LML983051:LML983075 LWH983051:LWH983075 MGD983051:MGD983075 MPZ983051:MPZ983075 MZV983051:MZV983075 NJR983051:NJR983075 NTN983051:NTN983075 ODJ983051:ODJ983075 ONF983051:ONF983075 OXB983051:OXB983075 PGX983051:PGX983075 PQT983051:PQT983075 QAP983051:QAP983075 QKL983051:QKL983075 QUH983051:QUH983075 RED983051:RED983075 RNZ983051:RNZ983075 RXV983051:RXV983075 SHR983051:SHR983075 SRN983051:SRN983075 TBJ983051:TBJ983075 TLF983051:TLF983075 TVB983051:TVB983075 UEX983051:UEX983075 UOT983051:UOT983075 UYP983051:UYP983075 VIL983051:VIL983075 VSH983051:VSH983075 WCD983051:WCD983075 WLZ983051:WLZ983075 WVV983051:WVV983075">
      <formula1>INDIRECT(M11)</formula1>
    </dataValidation>
    <dataValidation type="list" allowBlank="1" showInputMessage="1" showErrorMessage="1" error="上書き不可（プルダウンメニューから選択してください）" prompt="プルダウン_x000a_メニューから_x000a_選択" sqref="E11:E35 JA11:JA35 SW11:SW35 ACS11:ACS35 AMO11:AMO35 AWK11:AWK35 BGG11:BGG35 BQC11:BQC35 BZY11:BZY35 CJU11:CJU35 CTQ11:CTQ35 DDM11:DDM35 DNI11:DNI35 DXE11:DXE35 EHA11:EHA35 EQW11:EQW35 FAS11:FAS35 FKO11:FKO35 FUK11:FUK35 GEG11:GEG35 GOC11:GOC35 GXY11:GXY35 HHU11:HHU35 HRQ11:HRQ35 IBM11:IBM35 ILI11:ILI35 IVE11:IVE35 JFA11:JFA35 JOW11:JOW35 JYS11:JYS35 KIO11:KIO35 KSK11:KSK35 LCG11:LCG35 LMC11:LMC35 LVY11:LVY35 MFU11:MFU35 MPQ11:MPQ35 MZM11:MZM35 NJI11:NJI35 NTE11:NTE35 ODA11:ODA35 OMW11:OMW35 OWS11:OWS35 PGO11:PGO35 PQK11:PQK35 QAG11:QAG35 QKC11:QKC35 QTY11:QTY35 RDU11:RDU35 RNQ11:RNQ35 RXM11:RXM35 SHI11:SHI35 SRE11:SRE35 TBA11:TBA35 TKW11:TKW35 TUS11:TUS35 UEO11:UEO35 UOK11:UOK35 UYG11:UYG35 VIC11:VIC35 VRY11:VRY35 WBU11:WBU35 WLQ11:WLQ35 WVM11:WVM35 E65547:E65571 JA65547:JA65571 SW65547:SW65571 ACS65547:ACS65571 AMO65547:AMO65571 AWK65547:AWK65571 BGG65547:BGG65571 BQC65547:BQC65571 BZY65547:BZY65571 CJU65547:CJU65571 CTQ65547:CTQ65571 DDM65547:DDM65571 DNI65547:DNI65571 DXE65547:DXE65571 EHA65547:EHA65571 EQW65547:EQW65571 FAS65547:FAS65571 FKO65547:FKO65571 FUK65547:FUK65571 GEG65547:GEG65571 GOC65547:GOC65571 GXY65547:GXY65571 HHU65547:HHU65571 HRQ65547:HRQ65571 IBM65547:IBM65571 ILI65547:ILI65571 IVE65547:IVE65571 JFA65547:JFA65571 JOW65547:JOW65571 JYS65547:JYS65571 KIO65547:KIO65571 KSK65547:KSK65571 LCG65547:LCG65571 LMC65547:LMC65571 LVY65547:LVY65571 MFU65547:MFU65571 MPQ65547:MPQ65571 MZM65547:MZM65571 NJI65547:NJI65571 NTE65547:NTE65571 ODA65547:ODA65571 OMW65547:OMW65571 OWS65547:OWS65571 PGO65547:PGO65571 PQK65547:PQK65571 QAG65547:QAG65571 QKC65547:QKC65571 QTY65547:QTY65571 RDU65547:RDU65571 RNQ65547:RNQ65571 RXM65547:RXM65571 SHI65547:SHI65571 SRE65547:SRE65571 TBA65547:TBA65571 TKW65547:TKW65571 TUS65547:TUS65571 UEO65547:UEO65571 UOK65547:UOK65571 UYG65547:UYG65571 VIC65547:VIC65571 VRY65547:VRY65571 WBU65547:WBU65571 WLQ65547:WLQ65571 WVM65547:WVM65571 E131083:E131107 JA131083:JA131107 SW131083:SW131107 ACS131083:ACS131107 AMO131083:AMO131107 AWK131083:AWK131107 BGG131083:BGG131107 BQC131083:BQC131107 BZY131083:BZY131107 CJU131083:CJU131107 CTQ131083:CTQ131107 DDM131083:DDM131107 DNI131083:DNI131107 DXE131083:DXE131107 EHA131083:EHA131107 EQW131083:EQW131107 FAS131083:FAS131107 FKO131083:FKO131107 FUK131083:FUK131107 GEG131083:GEG131107 GOC131083:GOC131107 GXY131083:GXY131107 HHU131083:HHU131107 HRQ131083:HRQ131107 IBM131083:IBM131107 ILI131083:ILI131107 IVE131083:IVE131107 JFA131083:JFA131107 JOW131083:JOW131107 JYS131083:JYS131107 KIO131083:KIO131107 KSK131083:KSK131107 LCG131083:LCG131107 LMC131083:LMC131107 LVY131083:LVY131107 MFU131083:MFU131107 MPQ131083:MPQ131107 MZM131083:MZM131107 NJI131083:NJI131107 NTE131083:NTE131107 ODA131083:ODA131107 OMW131083:OMW131107 OWS131083:OWS131107 PGO131083:PGO131107 PQK131083:PQK131107 QAG131083:QAG131107 QKC131083:QKC131107 QTY131083:QTY131107 RDU131083:RDU131107 RNQ131083:RNQ131107 RXM131083:RXM131107 SHI131083:SHI131107 SRE131083:SRE131107 TBA131083:TBA131107 TKW131083:TKW131107 TUS131083:TUS131107 UEO131083:UEO131107 UOK131083:UOK131107 UYG131083:UYG131107 VIC131083:VIC131107 VRY131083:VRY131107 WBU131083:WBU131107 WLQ131083:WLQ131107 WVM131083:WVM131107 E196619:E196643 JA196619:JA196643 SW196619:SW196643 ACS196619:ACS196643 AMO196619:AMO196643 AWK196619:AWK196643 BGG196619:BGG196643 BQC196619:BQC196643 BZY196619:BZY196643 CJU196619:CJU196643 CTQ196619:CTQ196643 DDM196619:DDM196643 DNI196619:DNI196643 DXE196619:DXE196643 EHA196619:EHA196643 EQW196619:EQW196643 FAS196619:FAS196643 FKO196619:FKO196643 FUK196619:FUK196643 GEG196619:GEG196643 GOC196619:GOC196643 GXY196619:GXY196643 HHU196619:HHU196643 HRQ196619:HRQ196643 IBM196619:IBM196643 ILI196619:ILI196643 IVE196619:IVE196643 JFA196619:JFA196643 JOW196619:JOW196643 JYS196619:JYS196643 KIO196619:KIO196643 KSK196619:KSK196643 LCG196619:LCG196643 LMC196619:LMC196643 LVY196619:LVY196643 MFU196619:MFU196643 MPQ196619:MPQ196643 MZM196619:MZM196643 NJI196619:NJI196643 NTE196619:NTE196643 ODA196619:ODA196643 OMW196619:OMW196643 OWS196619:OWS196643 PGO196619:PGO196643 PQK196619:PQK196643 QAG196619:QAG196643 QKC196619:QKC196643 QTY196619:QTY196643 RDU196619:RDU196643 RNQ196619:RNQ196643 RXM196619:RXM196643 SHI196619:SHI196643 SRE196619:SRE196643 TBA196619:TBA196643 TKW196619:TKW196643 TUS196619:TUS196643 UEO196619:UEO196643 UOK196619:UOK196643 UYG196619:UYG196643 VIC196619:VIC196643 VRY196619:VRY196643 WBU196619:WBU196643 WLQ196619:WLQ196643 WVM196619:WVM196643 E262155:E262179 JA262155:JA262179 SW262155:SW262179 ACS262155:ACS262179 AMO262155:AMO262179 AWK262155:AWK262179 BGG262155:BGG262179 BQC262155:BQC262179 BZY262155:BZY262179 CJU262155:CJU262179 CTQ262155:CTQ262179 DDM262155:DDM262179 DNI262155:DNI262179 DXE262155:DXE262179 EHA262155:EHA262179 EQW262155:EQW262179 FAS262155:FAS262179 FKO262155:FKO262179 FUK262155:FUK262179 GEG262155:GEG262179 GOC262155:GOC262179 GXY262155:GXY262179 HHU262155:HHU262179 HRQ262155:HRQ262179 IBM262155:IBM262179 ILI262155:ILI262179 IVE262155:IVE262179 JFA262155:JFA262179 JOW262155:JOW262179 JYS262155:JYS262179 KIO262155:KIO262179 KSK262155:KSK262179 LCG262155:LCG262179 LMC262155:LMC262179 LVY262155:LVY262179 MFU262155:MFU262179 MPQ262155:MPQ262179 MZM262155:MZM262179 NJI262155:NJI262179 NTE262155:NTE262179 ODA262155:ODA262179 OMW262155:OMW262179 OWS262155:OWS262179 PGO262155:PGO262179 PQK262155:PQK262179 QAG262155:QAG262179 QKC262155:QKC262179 QTY262155:QTY262179 RDU262155:RDU262179 RNQ262155:RNQ262179 RXM262155:RXM262179 SHI262155:SHI262179 SRE262155:SRE262179 TBA262155:TBA262179 TKW262155:TKW262179 TUS262155:TUS262179 UEO262155:UEO262179 UOK262155:UOK262179 UYG262155:UYG262179 VIC262155:VIC262179 VRY262155:VRY262179 WBU262155:WBU262179 WLQ262155:WLQ262179 WVM262155:WVM262179 E327691:E327715 JA327691:JA327715 SW327691:SW327715 ACS327691:ACS327715 AMO327691:AMO327715 AWK327691:AWK327715 BGG327691:BGG327715 BQC327691:BQC327715 BZY327691:BZY327715 CJU327691:CJU327715 CTQ327691:CTQ327715 DDM327691:DDM327715 DNI327691:DNI327715 DXE327691:DXE327715 EHA327691:EHA327715 EQW327691:EQW327715 FAS327691:FAS327715 FKO327691:FKO327715 FUK327691:FUK327715 GEG327691:GEG327715 GOC327691:GOC327715 GXY327691:GXY327715 HHU327691:HHU327715 HRQ327691:HRQ327715 IBM327691:IBM327715 ILI327691:ILI327715 IVE327691:IVE327715 JFA327691:JFA327715 JOW327691:JOW327715 JYS327691:JYS327715 KIO327691:KIO327715 KSK327691:KSK327715 LCG327691:LCG327715 LMC327691:LMC327715 LVY327691:LVY327715 MFU327691:MFU327715 MPQ327691:MPQ327715 MZM327691:MZM327715 NJI327691:NJI327715 NTE327691:NTE327715 ODA327691:ODA327715 OMW327691:OMW327715 OWS327691:OWS327715 PGO327691:PGO327715 PQK327691:PQK327715 QAG327691:QAG327715 QKC327691:QKC327715 QTY327691:QTY327715 RDU327691:RDU327715 RNQ327691:RNQ327715 RXM327691:RXM327715 SHI327691:SHI327715 SRE327691:SRE327715 TBA327691:TBA327715 TKW327691:TKW327715 TUS327691:TUS327715 UEO327691:UEO327715 UOK327691:UOK327715 UYG327691:UYG327715 VIC327691:VIC327715 VRY327691:VRY327715 WBU327691:WBU327715 WLQ327691:WLQ327715 WVM327691:WVM327715 E393227:E393251 JA393227:JA393251 SW393227:SW393251 ACS393227:ACS393251 AMO393227:AMO393251 AWK393227:AWK393251 BGG393227:BGG393251 BQC393227:BQC393251 BZY393227:BZY393251 CJU393227:CJU393251 CTQ393227:CTQ393251 DDM393227:DDM393251 DNI393227:DNI393251 DXE393227:DXE393251 EHA393227:EHA393251 EQW393227:EQW393251 FAS393227:FAS393251 FKO393227:FKO393251 FUK393227:FUK393251 GEG393227:GEG393251 GOC393227:GOC393251 GXY393227:GXY393251 HHU393227:HHU393251 HRQ393227:HRQ393251 IBM393227:IBM393251 ILI393227:ILI393251 IVE393227:IVE393251 JFA393227:JFA393251 JOW393227:JOW393251 JYS393227:JYS393251 KIO393227:KIO393251 KSK393227:KSK393251 LCG393227:LCG393251 LMC393227:LMC393251 LVY393227:LVY393251 MFU393227:MFU393251 MPQ393227:MPQ393251 MZM393227:MZM393251 NJI393227:NJI393251 NTE393227:NTE393251 ODA393227:ODA393251 OMW393227:OMW393251 OWS393227:OWS393251 PGO393227:PGO393251 PQK393227:PQK393251 QAG393227:QAG393251 QKC393227:QKC393251 QTY393227:QTY393251 RDU393227:RDU393251 RNQ393227:RNQ393251 RXM393227:RXM393251 SHI393227:SHI393251 SRE393227:SRE393251 TBA393227:TBA393251 TKW393227:TKW393251 TUS393227:TUS393251 UEO393227:UEO393251 UOK393227:UOK393251 UYG393227:UYG393251 VIC393227:VIC393251 VRY393227:VRY393251 WBU393227:WBU393251 WLQ393227:WLQ393251 WVM393227:WVM393251 E458763:E458787 JA458763:JA458787 SW458763:SW458787 ACS458763:ACS458787 AMO458763:AMO458787 AWK458763:AWK458787 BGG458763:BGG458787 BQC458763:BQC458787 BZY458763:BZY458787 CJU458763:CJU458787 CTQ458763:CTQ458787 DDM458763:DDM458787 DNI458763:DNI458787 DXE458763:DXE458787 EHA458763:EHA458787 EQW458763:EQW458787 FAS458763:FAS458787 FKO458763:FKO458787 FUK458763:FUK458787 GEG458763:GEG458787 GOC458763:GOC458787 GXY458763:GXY458787 HHU458763:HHU458787 HRQ458763:HRQ458787 IBM458763:IBM458787 ILI458763:ILI458787 IVE458763:IVE458787 JFA458763:JFA458787 JOW458763:JOW458787 JYS458763:JYS458787 KIO458763:KIO458787 KSK458763:KSK458787 LCG458763:LCG458787 LMC458763:LMC458787 LVY458763:LVY458787 MFU458763:MFU458787 MPQ458763:MPQ458787 MZM458763:MZM458787 NJI458763:NJI458787 NTE458763:NTE458787 ODA458763:ODA458787 OMW458763:OMW458787 OWS458763:OWS458787 PGO458763:PGO458787 PQK458763:PQK458787 QAG458763:QAG458787 QKC458763:QKC458787 QTY458763:QTY458787 RDU458763:RDU458787 RNQ458763:RNQ458787 RXM458763:RXM458787 SHI458763:SHI458787 SRE458763:SRE458787 TBA458763:TBA458787 TKW458763:TKW458787 TUS458763:TUS458787 UEO458763:UEO458787 UOK458763:UOK458787 UYG458763:UYG458787 VIC458763:VIC458787 VRY458763:VRY458787 WBU458763:WBU458787 WLQ458763:WLQ458787 WVM458763:WVM458787 E524299:E524323 JA524299:JA524323 SW524299:SW524323 ACS524299:ACS524323 AMO524299:AMO524323 AWK524299:AWK524323 BGG524299:BGG524323 BQC524299:BQC524323 BZY524299:BZY524323 CJU524299:CJU524323 CTQ524299:CTQ524323 DDM524299:DDM524323 DNI524299:DNI524323 DXE524299:DXE524323 EHA524299:EHA524323 EQW524299:EQW524323 FAS524299:FAS524323 FKO524299:FKO524323 FUK524299:FUK524323 GEG524299:GEG524323 GOC524299:GOC524323 GXY524299:GXY524323 HHU524299:HHU524323 HRQ524299:HRQ524323 IBM524299:IBM524323 ILI524299:ILI524323 IVE524299:IVE524323 JFA524299:JFA524323 JOW524299:JOW524323 JYS524299:JYS524323 KIO524299:KIO524323 KSK524299:KSK524323 LCG524299:LCG524323 LMC524299:LMC524323 LVY524299:LVY524323 MFU524299:MFU524323 MPQ524299:MPQ524323 MZM524299:MZM524323 NJI524299:NJI524323 NTE524299:NTE524323 ODA524299:ODA524323 OMW524299:OMW524323 OWS524299:OWS524323 PGO524299:PGO524323 PQK524299:PQK524323 QAG524299:QAG524323 QKC524299:QKC524323 QTY524299:QTY524323 RDU524299:RDU524323 RNQ524299:RNQ524323 RXM524299:RXM524323 SHI524299:SHI524323 SRE524299:SRE524323 TBA524299:TBA524323 TKW524299:TKW524323 TUS524299:TUS524323 UEO524299:UEO524323 UOK524299:UOK524323 UYG524299:UYG524323 VIC524299:VIC524323 VRY524299:VRY524323 WBU524299:WBU524323 WLQ524299:WLQ524323 WVM524299:WVM524323 E589835:E589859 JA589835:JA589859 SW589835:SW589859 ACS589835:ACS589859 AMO589835:AMO589859 AWK589835:AWK589859 BGG589835:BGG589859 BQC589835:BQC589859 BZY589835:BZY589859 CJU589835:CJU589859 CTQ589835:CTQ589859 DDM589835:DDM589859 DNI589835:DNI589859 DXE589835:DXE589859 EHA589835:EHA589859 EQW589835:EQW589859 FAS589835:FAS589859 FKO589835:FKO589859 FUK589835:FUK589859 GEG589835:GEG589859 GOC589835:GOC589859 GXY589835:GXY589859 HHU589835:HHU589859 HRQ589835:HRQ589859 IBM589835:IBM589859 ILI589835:ILI589859 IVE589835:IVE589859 JFA589835:JFA589859 JOW589835:JOW589859 JYS589835:JYS589859 KIO589835:KIO589859 KSK589835:KSK589859 LCG589835:LCG589859 LMC589835:LMC589859 LVY589835:LVY589859 MFU589835:MFU589859 MPQ589835:MPQ589859 MZM589835:MZM589859 NJI589835:NJI589859 NTE589835:NTE589859 ODA589835:ODA589859 OMW589835:OMW589859 OWS589835:OWS589859 PGO589835:PGO589859 PQK589835:PQK589859 QAG589835:QAG589859 QKC589835:QKC589859 QTY589835:QTY589859 RDU589835:RDU589859 RNQ589835:RNQ589859 RXM589835:RXM589859 SHI589835:SHI589859 SRE589835:SRE589859 TBA589835:TBA589859 TKW589835:TKW589859 TUS589835:TUS589859 UEO589835:UEO589859 UOK589835:UOK589859 UYG589835:UYG589859 VIC589835:VIC589859 VRY589835:VRY589859 WBU589835:WBU589859 WLQ589835:WLQ589859 WVM589835:WVM589859 E655371:E655395 JA655371:JA655395 SW655371:SW655395 ACS655371:ACS655395 AMO655371:AMO655395 AWK655371:AWK655395 BGG655371:BGG655395 BQC655371:BQC655395 BZY655371:BZY655395 CJU655371:CJU655395 CTQ655371:CTQ655395 DDM655371:DDM655395 DNI655371:DNI655395 DXE655371:DXE655395 EHA655371:EHA655395 EQW655371:EQW655395 FAS655371:FAS655395 FKO655371:FKO655395 FUK655371:FUK655395 GEG655371:GEG655395 GOC655371:GOC655395 GXY655371:GXY655395 HHU655371:HHU655395 HRQ655371:HRQ655395 IBM655371:IBM655395 ILI655371:ILI655395 IVE655371:IVE655395 JFA655371:JFA655395 JOW655371:JOW655395 JYS655371:JYS655395 KIO655371:KIO655395 KSK655371:KSK655395 LCG655371:LCG655395 LMC655371:LMC655395 LVY655371:LVY655395 MFU655371:MFU655395 MPQ655371:MPQ655395 MZM655371:MZM655395 NJI655371:NJI655395 NTE655371:NTE655395 ODA655371:ODA655395 OMW655371:OMW655395 OWS655371:OWS655395 PGO655371:PGO655395 PQK655371:PQK655395 QAG655371:QAG655395 QKC655371:QKC655395 QTY655371:QTY655395 RDU655371:RDU655395 RNQ655371:RNQ655395 RXM655371:RXM655395 SHI655371:SHI655395 SRE655371:SRE655395 TBA655371:TBA655395 TKW655371:TKW655395 TUS655371:TUS655395 UEO655371:UEO655395 UOK655371:UOK655395 UYG655371:UYG655395 VIC655371:VIC655395 VRY655371:VRY655395 WBU655371:WBU655395 WLQ655371:WLQ655395 WVM655371:WVM655395 E720907:E720931 JA720907:JA720931 SW720907:SW720931 ACS720907:ACS720931 AMO720907:AMO720931 AWK720907:AWK720931 BGG720907:BGG720931 BQC720907:BQC720931 BZY720907:BZY720931 CJU720907:CJU720931 CTQ720907:CTQ720931 DDM720907:DDM720931 DNI720907:DNI720931 DXE720907:DXE720931 EHA720907:EHA720931 EQW720907:EQW720931 FAS720907:FAS720931 FKO720907:FKO720931 FUK720907:FUK720931 GEG720907:GEG720931 GOC720907:GOC720931 GXY720907:GXY720931 HHU720907:HHU720931 HRQ720907:HRQ720931 IBM720907:IBM720931 ILI720907:ILI720931 IVE720907:IVE720931 JFA720907:JFA720931 JOW720907:JOW720931 JYS720907:JYS720931 KIO720907:KIO720931 KSK720907:KSK720931 LCG720907:LCG720931 LMC720907:LMC720931 LVY720907:LVY720931 MFU720907:MFU720931 MPQ720907:MPQ720931 MZM720907:MZM720931 NJI720907:NJI720931 NTE720907:NTE720931 ODA720907:ODA720931 OMW720907:OMW720931 OWS720907:OWS720931 PGO720907:PGO720931 PQK720907:PQK720931 QAG720907:QAG720931 QKC720907:QKC720931 QTY720907:QTY720931 RDU720907:RDU720931 RNQ720907:RNQ720931 RXM720907:RXM720931 SHI720907:SHI720931 SRE720907:SRE720931 TBA720907:TBA720931 TKW720907:TKW720931 TUS720907:TUS720931 UEO720907:UEO720931 UOK720907:UOK720931 UYG720907:UYG720931 VIC720907:VIC720931 VRY720907:VRY720931 WBU720907:WBU720931 WLQ720907:WLQ720931 WVM720907:WVM720931 E786443:E786467 JA786443:JA786467 SW786443:SW786467 ACS786443:ACS786467 AMO786443:AMO786467 AWK786443:AWK786467 BGG786443:BGG786467 BQC786443:BQC786467 BZY786443:BZY786467 CJU786443:CJU786467 CTQ786443:CTQ786467 DDM786443:DDM786467 DNI786443:DNI786467 DXE786443:DXE786467 EHA786443:EHA786467 EQW786443:EQW786467 FAS786443:FAS786467 FKO786443:FKO786467 FUK786443:FUK786467 GEG786443:GEG786467 GOC786443:GOC786467 GXY786443:GXY786467 HHU786443:HHU786467 HRQ786443:HRQ786467 IBM786443:IBM786467 ILI786443:ILI786467 IVE786443:IVE786467 JFA786443:JFA786467 JOW786443:JOW786467 JYS786443:JYS786467 KIO786443:KIO786467 KSK786443:KSK786467 LCG786443:LCG786467 LMC786443:LMC786467 LVY786443:LVY786467 MFU786443:MFU786467 MPQ786443:MPQ786467 MZM786443:MZM786467 NJI786443:NJI786467 NTE786443:NTE786467 ODA786443:ODA786467 OMW786443:OMW786467 OWS786443:OWS786467 PGO786443:PGO786467 PQK786443:PQK786467 QAG786443:QAG786467 QKC786443:QKC786467 QTY786443:QTY786467 RDU786443:RDU786467 RNQ786443:RNQ786467 RXM786443:RXM786467 SHI786443:SHI786467 SRE786443:SRE786467 TBA786443:TBA786467 TKW786443:TKW786467 TUS786443:TUS786467 UEO786443:UEO786467 UOK786443:UOK786467 UYG786443:UYG786467 VIC786443:VIC786467 VRY786443:VRY786467 WBU786443:WBU786467 WLQ786443:WLQ786467 WVM786443:WVM786467 E851979:E852003 JA851979:JA852003 SW851979:SW852003 ACS851979:ACS852003 AMO851979:AMO852003 AWK851979:AWK852003 BGG851979:BGG852003 BQC851979:BQC852003 BZY851979:BZY852003 CJU851979:CJU852003 CTQ851979:CTQ852003 DDM851979:DDM852003 DNI851979:DNI852003 DXE851979:DXE852003 EHA851979:EHA852003 EQW851979:EQW852003 FAS851979:FAS852003 FKO851979:FKO852003 FUK851979:FUK852003 GEG851979:GEG852003 GOC851979:GOC852003 GXY851979:GXY852003 HHU851979:HHU852003 HRQ851979:HRQ852003 IBM851979:IBM852003 ILI851979:ILI852003 IVE851979:IVE852003 JFA851979:JFA852003 JOW851979:JOW852003 JYS851979:JYS852003 KIO851979:KIO852003 KSK851979:KSK852003 LCG851979:LCG852003 LMC851979:LMC852003 LVY851979:LVY852003 MFU851979:MFU852003 MPQ851979:MPQ852003 MZM851979:MZM852003 NJI851979:NJI852003 NTE851979:NTE852003 ODA851979:ODA852003 OMW851979:OMW852003 OWS851979:OWS852003 PGO851979:PGO852003 PQK851979:PQK852003 QAG851979:QAG852003 QKC851979:QKC852003 QTY851979:QTY852003 RDU851979:RDU852003 RNQ851979:RNQ852003 RXM851979:RXM852003 SHI851979:SHI852003 SRE851979:SRE852003 TBA851979:TBA852003 TKW851979:TKW852003 TUS851979:TUS852003 UEO851979:UEO852003 UOK851979:UOK852003 UYG851979:UYG852003 VIC851979:VIC852003 VRY851979:VRY852003 WBU851979:WBU852003 WLQ851979:WLQ852003 WVM851979:WVM852003 E917515:E917539 JA917515:JA917539 SW917515:SW917539 ACS917515:ACS917539 AMO917515:AMO917539 AWK917515:AWK917539 BGG917515:BGG917539 BQC917515:BQC917539 BZY917515:BZY917539 CJU917515:CJU917539 CTQ917515:CTQ917539 DDM917515:DDM917539 DNI917515:DNI917539 DXE917515:DXE917539 EHA917515:EHA917539 EQW917515:EQW917539 FAS917515:FAS917539 FKO917515:FKO917539 FUK917515:FUK917539 GEG917515:GEG917539 GOC917515:GOC917539 GXY917515:GXY917539 HHU917515:HHU917539 HRQ917515:HRQ917539 IBM917515:IBM917539 ILI917515:ILI917539 IVE917515:IVE917539 JFA917515:JFA917539 JOW917515:JOW917539 JYS917515:JYS917539 KIO917515:KIO917539 KSK917515:KSK917539 LCG917515:LCG917539 LMC917515:LMC917539 LVY917515:LVY917539 MFU917515:MFU917539 MPQ917515:MPQ917539 MZM917515:MZM917539 NJI917515:NJI917539 NTE917515:NTE917539 ODA917515:ODA917539 OMW917515:OMW917539 OWS917515:OWS917539 PGO917515:PGO917539 PQK917515:PQK917539 QAG917515:QAG917539 QKC917515:QKC917539 QTY917515:QTY917539 RDU917515:RDU917539 RNQ917515:RNQ917539 RXM917515:RXM917539 SHI917515:SHI917539 SRE917515:SRE917539 TBA917515:TBA917539 TKW917515:TKW917539 TUS917515:TUS917539 UEO917515:UEO917539 UOK917515:UOK917539 UYG917515:UYG917539 VIC917515:VIC917539 VRY917515:VRY917539 WBU917515:WBU917539 WLQ917515:WLQ917539 WVM917515:WVM917539 E983051:E983075 JA983051:JA983075 SW983051:SW983075 ACS983051:ACS983075 AMO983051:AMO983075 AWK983051:AWK983075 BGG983051:BGG983075 BQC983051:BQC983075 BZY983051:BZY983075 CJU983051:CJU983075 CTQ983051:CTQ983075 DDM983051:DDM983075 DNI983051:DNI983075 DXE983051:DXE983075 EHA983051:EHA983075 EQW983051:EQW983075 FAS983051:FAS983075 FKO983051:FKO983075 FUK983051:FUK983075 GEG983051:GEG983075 GOC983051:GOC983075 GXY983051:GXY983075 HHU983051:HHU983075 HRQ983051:HRQ983075 IBM983051:IBM983075 ILI983051:ILI983075 IVE983051:IVE983075 JFA983051:JFA983075 JOW983051:JOW983075 JYS983051:JYS983075 KIO983051:KIO983075 KSK983051:KSK983075 LCG983051:LCG983075 LMC983051:LMC983075 LVY983051:LVY983075 MFU983051:MFU983075 MPQ983051:MPQ983075 MZM983051:MZM983075 NJI983051:NJI983075 NTE983051:NTE983075 ODA983051:ODA983075 OMW983051:OMW983075 OWS983051:OWS983075 PGO983051:PGO983075 PQK983051:PQK983075 QAG983051:QAG983075 QKC983051:QKC983075 QTY983051:QTY983075 RDU983051:RDU983075 RNQ983051:RNQ983075 RXM983051:RXM983075 SHI983051:SHI983075 SRE983051:SRE983075 TBA983051:TBA983075 TKW983051:TKW983075 TUS983051:TUS983075 UEO983051:UEO983075 UOK983051:UOK983075 UYG983051:UYG983075 VIC983051:VIC983075 VRY983051:VRY983075 WBU983051:WBU983075 WLQ983051:WLQ983075 WVM983051:WVM983075">
      <formula1>"M,F"</formula1>
    </dataValidation>
  </dataValidations>
  <printOptions horizontalCentered="1"/>
  <pageMargins left="0.19685039370078741" right="0.39370078740157483" top="0.39370078740157483" bottom="0.39370078740157483" header="0.31496062992125984" footer="0.31496062992125984"/>
  <pageSetup paperSize="8" scale="37" orientation="landscape" r:id="rId1"/>
  <rowBreaks count="1" manualBreakCount="1">
    <brk id="44" max="2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40</vt:i4>
      </vt:variant>
    </vt:vector>
  </HeadingPairs>
  <TitlesOfParts>
    <vt:vector size="42" baseType="lpstr">
      <vt:lpstr>ビザ申請者リスト 書き方</vt:lpstr>
      <vt:lpstr>ビザ申請者リスト</vt:lpstr>
      <vt:lpstr>ビザ申請者リスト!Bangladesh</vt:lpstr>
      <vt:lpstr>ビザ申請者リスト!Brunei_Darussalam</vt:lpstr>
      <vt:lpstr>ビザ申請者リスト!BruneiDarussalam</vt:lpstr>
      <vt:lpstr>ビザ申請者リスト!Cambodia</vt:lpstr>
      <vt:lpstr>ビザ申請者リスト!China</vt:lpstr>
      <vt:lpstr>ビザ申請者リスト!Fiji</vt:lpstr>
      <vt:lpstr>ビザ申請者リスト!India</vt:lpstr>
      <vt:lpstr>ビザ申請者リスト!Indonesia</vt:lpstr>
      <vt:lpstr>ビザ申請者リスト!Kazakhstan</vt:lpstr>
      <vt:lpstr>ビザ申請者リスト!Kyrgyzstan</vt:lpstr>
      <vt:lpstr>ビザ申請者リスト!Laos</vt:lpstr>
      <vt:lpstr>ビザ申請者リスト!Malaysia</vt:lpstr>
      <vt:lpstr>ビザ申請者リスト!Marshal_lIslands</vt:lpstr>
      <vt:lpstr>ビザ申請者リスト!MarshallIslands</vt:lpstr>
      <vt:lpstr>ビザ申請者リスト!Micronesia</vt:lpstr>
      <vt:lpstr>ビザ申請者リスト!Mongolia</vt:lpstr>
      <vt:lpstr>ビザ申請者リスト!Myanmar</vt:lpstr>
      <vt:lpstr>ビザ申請者リスト!Nepal</vt:lpstr>
      <vt:lpstr>ビザ申請者リスト!New_Zealand</vt:lpstr>
      <vt:lpstr>ビザ申請者リスト!NEWZEALAND</vt:lpstr>
      <vt:lpstr>ビザ申請者リスト!Pakistan</vt:lpstr>
      <vt:lpstr>ビザ申請者リスト!Palau</vt:lpstr>
      <vt:lpstr>ビザ申請者リスト!Papua_New_Guinea</vt:lpstr>
      <vt:lpstr>ビザ申請者リスト!PapuaNewGuinea</vt:lpstr>
      <vt:lpstr>ビザ申請者リスト!Philippines</vt:lpstr>
      <vt:lpstr>ビザ申請者リスト!Print_Area</vt:lpstr>
      <vt:lpstr>'ビザ申請者リスト 書き方'!Print_Area</vt:lpstr>
      <vt:lpstr>ビザ申請者リスト!Singapore</vt:lpstr>
      <vt:lpstr>ビザ申請者リスト!Solomon_Islands</vt:lpstr>
      <vt:lpstr>ビザ申請者リスト!SolomonIslands</vt:lpstr>
      <vt:lpstr>ビザ申請者リスト!Sri_Lanka</vt:lpstr>
      <vt:lpstr>ビザ申請者リスト!SriLanka</vt:lpstr>
      <vt:lpstr>ビザ申請者リスト!Tajikistan</vt:lpstr>
      <vt:lpstr>ビザ申請者リスト!Thailand</vt:lpstr>
      <vt:lpstr>ビザ申請者リスト!Timor_Leste</vt:lpstr>
      <vt:lpstr>ビザ申請者リスト!TimorLeste</vt:lpstr>
      <vt:lpstr>ビザ申請者リスト!Tonga</vt:lpstr>
      <vt:lpstr>ビザ申請者リスト!Turkmenistan</vt:lpstr>
      <vt:lpstr>ビザ申請者リスト!Uzbekistan</vt:lpstr>
      <vt:lpstr>ビザ申請者リスト!Vietnam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JST</dc:creator>
  <cp:lastModifiedBy>HP</cp:lastModifiedBy>
  <cp:lastPrinted>2017-03-22T05:47:38Z</cp:lastPrinted>
  <dcterms:created xsi:type="dcterms:W3CDTF">2016-11-29T05:43:04Z</dcterms:created>
  <dcterms:modified xsi:type="dcterms:W3CDTF">2019-08-20T09:33:05Z</dcterms:modified>
</cp:coreProperties>
</file>